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ables/table2.xml" ContentType="application/vnd.openxmlformats-officedocument.spreadsheetml.table+xml"/>
  <Override PartName="/xl/worksheets/sheet8.xml" ContentType="application/vnd.openxmlformats-officedocument.spreadsheetml.worksheet+xml"/>
  <Override PartName="/xl/tables/table3.xml" ContentType="application/vnd.openxmlformats-officedocument.spreadsheetml.table+xml"/>
  <Override PartName="/xl/worksheets/sheet9.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Charter" sheetId="3" state="visible" r:id="rId3"/>
    <sheet name="Permissions" sheetId="4" state="visible" r:id="rId4"/>
    <sheet name="Guardrails" sheetId="5" state="visible" r:id="rId5"/>
    <sheet name="Runbook" sheetId="6" state="visible" r:id="rId6"/>
    <sheet name="Monthly KPIs" sheetId="7" state="visible" r:id="rId7"/>
    <sheet name="Change Log" sheetId="8" state="visible" r:id="rId8"/>
    <sheet name="Settings" sheetId="9" state="visible" r:id="rId9"/>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0">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
      <name val="Calibri"/>
      <color rgb="004D5B6B"/>
      <sz val="9"/>
    </font>
  </fonts>
  <fills count="4">
    <fill>
      <patternFill/>
    </fill>
    <fill>
      <patternFill patternType="gray125"/>
    </fill>
    <fill>
      <patternFill patternType="solid">
        <fgColor rgb="00153F8A"/>
      </patternFill>
    </fill>
    <fill>
      <patternFill patternType="solid">
        <fgColor rgb="00FFF9E5"/>
      </patternFill>
    </fill>
  </fills>
  <borders count="6">
    <border>
      <left/>
      <right/>
      <top/>
      <bottom/>
      <diagonal/>
    </border>
    <border>
      <left style="thin">
        <color rgb="00C5CDD8"/>
      </left>
      <right style="thin">
        <color rgb="00C5CDD8"/>
      </right>
      <top style="thin">
        <color rgb="00C5CDD8"/>
      </top>
      <bottom style="thin">
        <color rgb="00C5CDD8"/>
      </bottom>
    </border>
    <border>
      <left/>
      <right/>
      <top style="thin">
        <color rgb="00C5CDD8"/>
      </top>
      <bottom/>
      <diagonal/>
    </border>
    <border>
      <left/>
      <right style="thin">
        <color rgb="00C5CDD8"/>
      </right>
      <top style="thin">
        <color rgb="00C5CDD8"/>
      </top>
      <bottom/>
      <diagonal/>
    </border>
    <border>
      <left/>
      <right/>
      <top style="thin">
        <color rgb="00C5CDD8"/>
      </top>
      <bottom style="thin">
        <color rgb="00C5CDD8"/>
      </bottom>
      <diagonal/>
    </border>
    <border>
      <left/>
      <right style="thin">
        <color rgb="00C5CDD8"/>
      </right>
      <top style="thin">
        <color rgb="00C5CDD8"/>
      </top>
      <bottom style="thin">
        <color rgb="00C5CDD8"/>
      </bottom>
      <diagonal/>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9" fontId="8" fillId="0" borderId="0" applyAlignment="1" pivotButton="0" quotePrefix="0" xfId="0">
      <alignment horizontal="left"/>
    </xf>
    <xf numFmtId="1" fontId="8" fillId="0" borderId="0" applyAlignment="1" pivotButton="0" quotePrefix="0" xfId="0">
      <alignment horizontal="left"/>
    </xf>
    <xf numFmtId="165" fontId="8" fillId="0" borderId="0" applyAlignment="1" pivotButton="0" quotePrefix="0" xfId="0">
      <alignment horizontal="left"/>
    </xf>
    <xf numFmtId="0" fontId="9" fillId="0" borderId="0" pivotButton="0" quotePrefix="0" xfId="0"/>
    <xf numFmtId="0" fontId="3" fillId="0" borderId="0" applyAlignment="1" pivotButton="0" quotePrefix="0" xfId="0">
      <alignment vertical="top" wrapText="1"/>
    </xf>
    <xf numFmtId="0" fontId="4" fillId="0" borderId="0" pivotButton="0" quotePrefix="0" xfId="0"/>
    <xf numFmtId="1" fontId="4" fillId="0" borderId="1" applyAlignment="1" pivotButton="0" quotePrefix="0" xfId="0">
      <alignment horizontal="center" vertical="top"/>
    </xf>
    <xf numFmtId="0" fontId="4" fillId="0" borderId="1" pivotButton="0" quotePrefix="0" xfId="0"/>
    <xf numFmtId="9" fontId="4" fillId="0" borderId="1" applyAlignment="1" pivotButton="0" quotePrefix="0" xfId="0">
      <alignment horizontal="center" vertical="top"/>
    </xf>
    <xf numFmtId="0" fontId="4" fillId="3" borderId="1" applyAlignment="1" pivotButton="0" quotePrefix="0" xfId="0">
      <alignment vertical="top" wrapText="1"/>
    </xf>
    <xf numFmtId="164" fontId="4" fillId="3" borderId="1" applyAlignment="1" pivotButton="0" quotePrefix="0" xfId="0">
      <alignment vertical="top" wrapText="1"/>
    </xf>
    <xf numFmtId="0" fontId="5" fillId="2" borderId="1" applyAlignment="1" pivotButton="0" quotePrefix="0" xfId="0">
      <alignment horizontal="center" vertical="center" wrapText="1"/>
    </xf>
    <xf numFmtId="9" fontId="4" fillId="0" borderId="1" pivotButton="0" quotePrefix="0" xfId="0"/>
    <xf numFmtId="0" fontId="4" fillId="3" borderId="1" applyAlignment="1" pivotButton="0" quotePrefix="0" xfId="0">
      <alignment horizontal="center" vertical="top"/>
    </xf>
    <xf numFmtId="0" fontId="0" fillId="0" borderId="4" pivotButton="0" quotePrefix="0" xfId="0"/>
    <xf numFmtId="0" fontId="0" fillId="0" borderId="5" pivotButton="0" quotePrefix="0" xfId="0"/>
    <xf numFmtId="4" fontId="4" fillId="3" borderId="1" applyAlignment="1" pivotButton="0" quotePrefix="0" xfId="0">
      <alignment vertical="top" wrapText="1"/>
    </xf>
    <xf numFmtId="165" fontId="4" fillId="0" borderId="1" applyAlignment="1" pivotButton="0" quotePrefix="0" xfId="0">
      <alignment horizontal="center" vertical="top"/>
    </xf>
    <xf numFmtId="2" fontId="4" fillId="0" borderId="1" applyAlignment="1" pivotButton="0" quotePrefix="0" xfId="0">
      <alignment horizontal="center" vertical="top"/>
    </xf>
    <xf numFmtId="0" fontId="5" fillId="2" borderId="0" pivotButton="0" quotePrefix="0" xfId="0"/>
    <xf numFmtId="9" fontId="4" fillId="3" borderId="1" pivotButton="0" quotePrefix="0" xfId="0"/>
    <xf numFmtId="1" fontId="4" fillId="3" borderId="1" pivotButton="0" quotePrefix="0" xfId="0"/>
    <xf numFmtId="2" fontId="4" fillId="3" borderId="1" pivotButton="0" quotePrefix="0" xfId="0"/>
    <xf numFmtId="164" fontId="4" fillId="3" borderId="1" pivotButton="0" quotePrefix="0" xfId="0"/>
  </cellXfs>
  <cellStyles count="1">
    <cellStyle name="Normal" xfId="0" builtinId="0" hidden="0"/>
  </cellStyles>
  <dxfs count="2">
    <dxf>
      <fill>
        <patternFill patternType="solid">
          <fgColor rgb="00F8C9C4"/>
          <bgColor rgb="00F8C9C4"/>
        </patternFill>
      </fill>
    </dxf>
    <dxf>
      <fill>
        <patternFill patternType="solid">
          <fgColor rgb="00FCE7B0"/>
          <bgColor rgb="00FCE7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charts/chart1.xml><?xml version="1.0" encoding="utf-8"?>
<chartSpace xmlns:a="http://schemas.openxmlformats.org/drawingml/2006/main" xmlns="http://schemas.openxmlformats.org/drawingml/2006/chart">
  <style val="12"/>
  <chart>
    <title>
      <tx>
        <rich>
          <a:bodyPr/>
          <a:p>
            <a:pPr>
              <a:defRPr/>
            </a:pPr>
            <a:r>
              <a:t>Success, escalation, and override rates</a:t>
            </a:r>
          </a:p>
        </rich>
      </tx>
    </title>
    <plotArea>
      <lineChart>
        <grouping val="standard"/>
        <ser>
          <idx val="0"/>
          <order val="0"/>
          <tx>
            <strRef>
              <f>'Dashboard'!E10</f>
            </strRef>
          </tx>
          <spPr>
            <a:ln>
              <a:prstDash val="solid"/>
            </a:ln>
          </spPr>
          <marker>
            <symbol val="none"/>
            <spPr>
              <a:ln>
                <a:prstDash val="solid"/>
              </a:ln>
            </spPr>
          </marker>
          <cat>
            <numRef>
              <f>'Dashboard'!$D$11:$D$22</f>
            </numRef>
          </cat>
          <val>
            <numRef>
              <f>'Dashboard'!$E$11:$E$22</f>
            </numRef>
          </val>
        </ser>
        <ser>
          <idx val="1"/>
          <order val="1"/>
          <tx>
            <strRef>
              <f>'Dashboard'!F10</f>
            </strRef>
          </tx>
          <spPr>
            <a:ln>
              <a:prstDash val="solid"/>
            </a:ln>
          </spPr>
          <marker>
            <symbol val="none"/>
            <spPr>
              <a:ln>
                <a:prstDash val="solid"/>
              </a:ln>
            </spPr>
          </marker>
          <cat>
            <numRef>
              <f>'Dashboard'!$D$11:$D$22</f>
            </numRef>
          </cat>
          <val>
            <numRef>
              <f>'Dashboard'!$F$11:$F$22</f>
            </numRef>
          </val>
        </ser>
        <ser>
          <idx val="2"/>
          <order val="2"/>
          <tx>
            <strRef>
              <f>'Dashboard'!G10</f>
            </strRef>
          </tx>
          <spPr>
            <a:ln>
              <a:prstDash val="solid"/>
            </a:ln>
          </spPr>
          <marker>
            <symbol val="none"/>
            <spPr>
              <a:ln>
                <a:prstDash val="solid"/>
              </a:ln>
            </spPr>
          </marker>
          <cat>
            <numRef>
              <f>'Dashboard'!$D$11:$D$22</f>
            </numRef>
          </cat>
          <val>
            <numRef>
              <f>'Dashboard'!$G$11:$G$22</f>
            </numRef>
          </val>
        </ser>
        <axId val="10"/>
        <axId val="100"/>
      </lineChart>
      <catAx>
        <axId val="10"/>
        <scaling>
          <orientation val="minMax"/>
        </scaling>
        <axPos val="l"/>
        <majorTickMark val="none"/>
        <minorTickMark val="none"/>
        <crossAx val="100"/>
        <lblOffset val="100"/>
      </catAx>
      <valAx>
        <axId val="100"/>
        <scaling>
          <orientation val="minMax"/>
          <max val="1"/>
          <min val="0"/>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8</row>
      <rowOff>0</rowOff>
    </from>
    <ext cx="5760000" cy="270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Permissions" displayName="Permissions" ref="A4:J34" headerRowCount="1">
  <autoFilter ref="A4:J34"/>
  <tableColumns count="10">
    <tableColumn id="1" name="System or tool"/>
    <tableColumn id="2" name="Action"/>
    <tableColumn id="3" name="Access type"/>
    <tableColumn id="4" name="Scope or limit"/>
    <tableColumn id="5" name="Data class"/>
    <tableColumn id="6" name="Approval needed (Yes / No)"/>
    <tableColumn id="7" name="Why the agent needs it"/>
    <tableColumn id="8" name="Approved by (role)"/>
    <tableColumn id="9" name="Review date"/>
    <tableColumn id="10" name="Check"/>
  </tableColumns>
  <tableStyleInfo name="TableStyleLight9" showRowStripes="1"/>
</table>
</file>

<file path=xl/tables/table2.xml><?xml version="1.0" encoding="utf-8"?>
<table xmlns="http://schemas.openxmlformats.org/spreadsheetml/2006/main" id="2" name="KPIs" displayName="KPIs" ref="A4:L28" headerRowCount="1">
  <autoFilter ref="A4:L28"/>
  <tableColumns count="12">
    <tableColumn id="1" name="Month"/>
    <tableColumn id="2" name="Tasks handled"/>
    <tableColumn id="3" name="Successful"/>
    <tableColumn id="4" name="Escalated"/>
    <tableColumn id="5" name="Overridden"/>
    <tableColumn id="6" name="Incidents"/>
    <tableColumn id="7" name="Total cost ($)"/>
    <tableColumn id="8" name="Success rate"/>
    <tableColumn id="9" name="Escalation rate"/>
    <tableColumn id="10" name="Override rate"/>
    <tableColumn id="11" name="Cost per task ($)"/>
    <tableColumn id="12" name="Against targets"/>
  </tableColumns>
  <tableStyleInfo name="TableStyleLight9" showRowStripes="1"/>
</table>
</file>

<file path=xl/tables/table3.xml><?xml version="1.0" encoding="utf-8"?>
<table xmlns="http://schemas.openxmlformats.org/spreadsheetml/2006/main" id="3" name="Changes" displayName="Changes" ref="A4:G34" headerRowCount="1">
  <autoFilter ref="A4:G34"/>
  <tableColumns count="7">
    <tableColumn id="1" name="Date"/>
    <tableColumn id="2" name="Change"/>
    <tableColumn id="3" name="Type"/>
    <tableColumn id="4" name="Reason"/>
    <tableColumn id="5" name="Tested before use (Yes / No)"/>
    <tableColumn id="6" name="Approved by (role)"/>
    <tableColumn id="7" name="Rollback plan"/>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harter'!A1" TargetMode="External" Id="rId1" /><Relationship Type="http://schemas.openxmlformats.org/officeDocument/2006/relationships/hyperlink" Target="#'Permissions'!A1" TargetMode="External" Id="rId2" /><Relationship Type="http://schemas.openxmlformats.org/officeDocument/2006/relationships/hyperlink" Target="#'Guardrails'!A1" TargetMode="External" Id="rId3" /><Relationship Type="http://schemas.openxmlformats.org/officeDocument/2006/relationships/hyperlink" Target="#'Runbook'!A1" TargetMode="External" Id="rId4" /><Relationship Type="http://schemas.openxmlformats.org/officeDocument/2006/relationships/hyperlink" Target="#'Monthly KPIs'!A1" TargetMode="External" Id="rId5" /><Relationship Type="http://schemas.openxmlformats.org/officeDocument/2006/relationships/hyperlink" Target="#'Change Log'!A1" TargetMode="External" Id="rId6"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4.xml.rels><Relationships xmlns="http://schemas.openxmlformats.org/package/2006/relationships"><Relationship Type="http://schemas.openxmlformats.org/officeDocument/2006/relationships/table" Target="/xl/tables/table1.xml" Id="rId1" /></Relationships>
</file>

<file path=xl/worksheets/_rels/sheet7.xml.rels><Relationships xmlns="http://schemas.openxmlformats.org/package/2006/relationships"><Relationship Type="http://schemas.openxmlformats.org/officeDocument/2006/relationships/table" Target="/xl/tables/table2.xml" Id="rId1" /></Relationships>
</file>

<file path=xl/worksheets/_rels/sheet8.xml.rels><Relationships xmlns="http://schemas.openxmlformats.org/package/2006/relationships"><Relationship Type="http://schemas.openxmlformats.org/officeDocument/2006/relationships/table" Target="/xl/tables/table3.xml" Id="rId1" /></Relationships>
</file>

<file path=xl/worksheets/sheet1.xml><?xml version="1.0" encoding="utf-8"?>
<worksheet xmlns="http://schemas.openxmlformats.org/spreadsheetml/2006/main">
  <sheetPr>
    <outlinePr summaryBelow="1" summaryRight="1"/>
    <pageSetUpPr/>
  </sheetPr>
  <dimension ref="B1:E20"/>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AGENT CHARTER AND RUNBOOK</t>
        </is>
      </c>
    </row>
    <row r="2">
      <c r="B2" s="2" t="inlineStr">
        <is>
          <t>Describe an AI agent like a job: purpose, permissions, limits, monitoring, and what to do when it goes wrong.</t>
        </is>
      </c>
    </row>
    <row r="4">
      <c r="B4" s="3" t="inlineStr">
        <is>
          <t>What this workbook does</t>
        </is>
      </c>
    </row>
    <row r="5" ht="60" customHeight="1">
      <c r="B5" s="4" t="inlineStr">
        <is>
          <t>A working file for one AI agent or AI-supported process. The Charter states purpose, scope, owner, and autonomy level, with a readiness checklist. Permissions lists what the agent may touch, and flags risky access without approval. Guardrails holds approval gates, stop conditions, and limits. The Runbook holds monitoring checks, escalation, incident steps, and the kill switch. Monthly KPIs track how it performs against targets, and the Change Log records every change.</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Write the charter</t>
        </is>
      </c>
      <c r="D9" s="8" t="inlineStr">
        <is>
          <t>State purpose, owner, supervisor, scope in and out, autonomy level, and success measures. Complete the readiness checklist.</t>
        </is>
      </c>
      <c r="E9" s="9" t="inlineStr">
        <is>
          <t>Open Charter  &gt;</t>
        </is>
      </c>
    </row>
    <row r="10" ht="48" customHeight="1">
      <c r="B10" s="6" t="n">
        <v>2</v>
      </c>
      <c r="C10" s="7" t="inlineStr">
        <is>
          <t>List the permissions</t>
        </is>
      </c>
      <c r="D10" s="8" t="inlineStr">
        <is>
          <t>Record every system and action the agent may use. Give the least access that works. Mark which actions need approval.</t>
        </is>
      </c>
      <c r="E10" s="9" t="inlineStr">
        <is>
          <t>Open Permissions  &gt;</t>
        </is>
      </c>
    </row>
    <row r="11" ht="48" customHeight="1">
      <c r="B11" s="6" t="n">
        <v>3</v>
      </c>
      <c r="C11" s="7" t="inlineStr">
        <is>
          <t>Set the guardrails</t>
        </is>
      </c>
      <c r="D11" s="8" t="inlineStr">
        <is>
          <t>Define what always needs a person, when the agent must stop, and the limits per task.</t>
        </is>
      </c>
      <c r="E11" s="9" t="inlineStr">
        <is>
          <t>Open Guardrails  &gt;</t>
        </is>
      </c>
    </row>
    <row r="12" ht="48" customHeight="1">
      <c r="B12" s="6" t="n">
        <v>4</v>
      </c>
      <c r="C12" s="7" t="inlineStr">
        <is>
          <t>Write the runbook</t>
        </is>
      </c>
      <c r="D12" s="8" t="inlineStr">
        <is>
          <t>Monitoring checks, escalation paths, incident steps, and how to stop and roll back.</t>
        </is>
      </c>
      <c r="E12" s="9" t="inlineStr">
        <is>
          <t>Open Runbook  &gt;</t>
        </is>
      </c>
    </row>
    <row r="13" ht="48" customHeight="1">
      <c r="B13" s="6" t="n">
        <v>5</v>
      </c>
      <c r="C13" s="7" t="inlineStr">
        <is>
          <t>Track the KPIs</t>
        </is>
      </c>
      <c r="D13" s="8" t="inlineStr">
        <is>
          <t>Enter monthly figures. Rates calculate and compare with the targets in Settings.</t>
        </is>
      </c>
      <c r="E13" s="9" t="inlineStr">
        <is>
          <t>Open Monthly KPIs  &gt;</t>
        </is>
      </c>
    </row>
    <row r="14" ht="48" customHeight="1">
      <c r="B14" s="6" t="n">
        <v>6</v>
      </c>
      <c r="C14" s="7" t="inlineStr">
        <is>
          <t>Record every change</t>
        </is>
      </c>
      <c r="D14" s="8" t="inlineStr">
        <is>
          <t>Instructions, tools, models, permissions, and data: log each change with its test and approval.</t>
        </is>
      </c>
      <c r="E14" s="9" t="inlineStr">
        <is>
          <t>Open Change Log  &gt;</t>
        </is>
      </c>
    </row>
    <row r="16">
      <c r="B16" s="3" t="inlineStr">
        <is>
          <t>Notes</t>
        </is>
      </c>
    </row>
    <row r="17" ht="34" customHeight="1">
      <c r="B17" s="4" t="inlineStr">
        <is>
          <t>The example is a work-order triage agent at an illustrative plant. Overwrite it with your own.</t>
        </is>
      </c>
    </row>
    <row r="18" ht="34" customHeight="1">
      <c r="B18" s="4" t="inlineStr">
        <is>
          <t>An agent's autonomy level is a ceiling: start lower and move up only with evidence. See the Human-in-the-Loop Process Design and AI Agents in Operations guides on sixsigmakaizen.com.</t>
        </is>
      </c>
    </row>
    <row r="19" ht="34" customHeight="1">
      <c r="B19" s="4" t="inlineStr">
        <is>
          <t>Keep the charter current: review it when the task, data, tools, or model change, and at least once a year.</t>
        </is>
      </c>
    </row>
    <row r="20" ht="34" customHeight="1">
      <c r="B20"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20:E20"/>
    <mergeCell ref="B17:E17"/>
    <mergeCell ref="B18:E18"/>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 xmlns:r="http://schemas.openxmlformats.org/officeDocument/2006/relationships" ref="E14"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2"/>
  <sheetViews>
    <sheetView showGridLines="0" workbookViewId="0">
      <selection activeCell="A1" sqref="A1"/>
    </sheetView>
  </sheetViews>
  <sheetFormatPr baseColWidth="8" defaultRowHeight="15"/>
  <cols>
    <col width="20" customWidth="1" min="1" max="1"/>
    <col width="20" customWidth="1" min="3" max="3"/>
    <col width="20" customWidth="1" min="5" max="5"/>
    <col width="20" customWidth="1" min="7" max="7"/>
    <col width="20" customWidth="1" min="9" max="9"/>
    <col width="20" customWidth="1" min="11" max="11"/>
  </cols>
  <sheetData>
    <row r="1">
      <c r="A1" s="1" t="inlineStr">
        <is>
          <t>AGENT DASHBOARD</t>
        </is>
      </c>
    </row>
    <row r="2">
      <c r="A2" s="2" t="inlineStr">
        <is>
          <t>Live from the other sheets. Nothing to enter here.</t>
        </is>
      </c>
    </row>
    <row r="4">
      <c r="A4" s="10" t="inlineStr">
        <is>
          <t>READINESS</t>
        </is>
      </c>
      <c r="C4" s="10" t="inlineStr">
        <is>
          <t>PERMISSIONS</t>
        </is>
      </c>
      <c r="E4" s="10" t="inlineStr">
        <is>
          <t>PERMISSION CHECKS</t>
        </is>
      </c>
      <c r="G4" s="10" t="inlineStr">
        <is>
          <t>LATEST OVERRIDE RATE</t>
        </is>
      </c>
      <c r="I4" s="10" t="inlineStr">
        <is>
          <t>LATEST SUCCESS RATE</t>
        </is>
      </c>
      <c r="K4" s="10" t="inlineStr">
        <is>
          <t>INCIDENTS (ALL MONTHS)</t>
        </is>
      </c>
    </row>
    <row r="5">
      <c r="A5" s="11">
        <f>Charter!B39</f>
        <v/>
      </c>
      <c r="C5" s="12">
        <f>COUNTA(Permissions!$A$5:$A$34)</f>
        <v/>
      </c>
      <c r="E5" s="12">
        <f>COUNTIF(Permissions!$J$5:$J$34,"Check*")</f>
        <v/>
      </c>
      <c r="G5" s="13">
        <f>IFERROR(INDEX('Monthly KPIs'!$J$5:$J$28,COUNT('Monthly KPIs'!$B$5:$B$28)),"")</f>
        <v/>
      </c>
      <c r="I5" s="13">
        <f>IFERROR(INDEX('Monthly KPIs'!$H$5:$H$28,COUNT('Monthly KPIs'!$B$5:$B$28)),"")</f>
        <v/>
      </c>
      <c r="K5" s="12">
        <f>SUM('Monthly KPIs'!$F$5:$F$28)</f>
        <v/>
      </c>
    </row>
    <row r="6">
      <c r="A6" s="14" t="inlineStr">
        <is>
          <t>Yes answers on the checklist</t>
        </is>
      </c>
      <c r="E6" s="14" t="inlineStr">
        <is>
          <t>access that needs a closer look</t>
        </is>
      </c>
      <c r="G6" s="14" t="inlineStr">
        <is>
          <t>vs target in Settings</t>
        </is>
      </c>
    </row>
    <row r="9">
      <c r="A9" s="15" t="inlineStr">
        <is>
          <t>Permissions by access type</t>
        </is>
      </c>
      <c r="D9" s="15" t="inlineStr">
        <is>
          <t>Monthly rates</t>
        </is>
      </c>
    </row>
    <row r="10">
      <c r="A10" s="5" t="inlineStr">
        <is>
          <t>Access type</t>
        </is>
      </c>
      <c r="B10" s="5" t="inlineStr">
        <is>
          <t>Count</t>
        </is>
      </c>
      <c r="D10" s="5" t="inlineStr">
        <is>
          <t>Month</t>
        </is>
      </c>
      <c r="E10" s="5" t="inlineStr">
        <is>
          <t>Success</t>
        </is>
      </c>
      <c r="F10" s="5" t="inlineStr">
        <is>
          <t>Escalation</t>
        </is>
      </c>
      <c r="G10" s="5" t="inlineStr">
        <is>
          <t>Override</t>
        </is>
      </c>
    </row>
    <row r="11">
      <c r="A11" s="16">
        <f>Settings!E5</f>
        <v/>
      </c>
      <c r="B11" s="17">
        <f>COUNTIF(Permissions!$C$5:$C$34,A11)</f>
        <v/>
      </c>
      <c r="D11" s="18">
        <f>IF('Monthly KPIs'!A5="",NA(),'Monthly KPIs'!A5)</f>
        <v/>
      </c>
      <c r="E11" s="19">
        <f>IF('Monthly KPIs'!H5="",NA(),'Monthly KPIs'!H5)</f>
        <v/>
      </c>
      <c r="F11" s="19">
        <f>IF('Monthly KPIs'!I5="",NA(),'Monthly KPIs'!I5)</f>
        <v/>
      </c>
      <c r="G11" s="19">
        <f>IF('Monthly KPIs'!J5="",NA(),'Monthly KPIs'!J5)</f>
        <v/>
      </c>
    </row>
    <row r="12">
      <c r="A12" s="16">
        <f>Settings!E6</f>
        <v/>
      </c>
      <c r="B12" s="17">
        <f>COUNTIF(Permissions!$C$5:$C$34,A12)</f>
        <v/>
      </c>
      <c r="D12" s="18">
        <f>IF('Monthly KPIs'!A6="",NA(),'Monthly KPIs'!A6)</f>
        <v/>
      </c>
      <c r="E12" s="19">
        <f>IF('Monthly KPIs'!H6="",NA(),'Monthly KPIs'!H6)</f>
        <v/>
      </c>
      <c r="F12" s="19">
        <f>IF('Monthly KPIs'!I6="",NA(),'Monthly KPIs'!I6)</f>
        <v/>
      </c>
      <c r="G12" s="19">
        <f>IF('Monthly KPIs'!J6="",NA(),'Monthly KPIs'!J6)</f>
        <v/>
      </c>
    </row>
    <row r="13">
      <c r="A13" s="16">
        <f>Settings!E7</f>
        <v/>
      </c>
      <c r="B13" s="17">
        <f>COUNTIF(Permissions!$C$5:$C$34,A13)</f>
        <v/>
      </c>
      <c r="D13" s="18">
        <f>IF('Monthly KPIs'!A7="",NA(),'Monthly KPIs'!A7)</f>
        <v/>
      </c>
      <c r="E13" s="19">
        <f>IF('Monthly KPIs'!H7="",NA(),'Monthly KPIs'!H7)</f>
        <v/>
      </c>
      <c r="F13" s="19">
        <f>IF('Monthly KPIs'!I7="",NA(),'Monthly KPIs'!I7)</f>
        <v/>
      </c>
      <c r="G13" s="19">
        <f>IF('Monthly KPIs'!J7="",NA(),'Monthly KPIs'!J7)</f>
        <v/>
      </c>
    </row>
    <row r="14">
      <c r="A14" s="16">
        <f>Settings!E8</f>
        <v/>
      </c>
      <c r="B14" s="17">
        <f>COUNTIF(Permissions!$C$5:$C$34,A14)</f>
        <v/>
      </c>
      <c r="D14" s="18">
        <f>IF('Monthly KPIs'!A8="",NA(),'Monthly KPIs'!A8)</f>
        <v/>
      </c>
      <c r="E14" s="19">
        <f>IF('Monthly KPIs'!H8="",NA(),'Monthly KPIs'!H8)</f>
        <v/>
      </c>
      <c r="F14" s="19">
        <f>IF('Monthly KPIs'!I8="",NA(),'Monthly KPIs'!I8)</f>
        <v/>
      </c>
      <c r="G14" s="19">
        <f>IF('Monthly KPIs'!J8="",NA(),'Monthly KPIs'!J8)</f>
        <v/>
      </c>
    </row>
    <row r="15">
      <c r="A15" s="16">
        <f>Settings!E9</f>
        <v/>
      </c>
      <c r="B15" s="17">
        <f>COUNTIF(Permissions!$C$5:$C$34,A15)</f>
        <v/>
      </c>
      <c r="D15" s="18">
        <f>IF('Monthly KPIs'!A9="",NA(),'Monthly KPIs'!A9)</f>
        <v/>
      </c>
      <c r="E15" s="19">
        <f>IF('Monthly KPIs'!H9="",NA(),'Monthly KPIs'!H9)</f>
        <v/>
      </c>
      <c r="F15" s="19">
        <f>IF('Monthly KPIs'!I9="",NA(),'Monthly KPIs'!I9)</f>
        <v/>
      </c>
      <c r="G15" s="19">
        <f>IF('Monthly KPIs'!J9="",NA(),'Monthly KPIs'!J9)</f>
        <v/>
      </c>
    </row>
    <row r="16">
      <c r="A16" s="16">
        <f>Settings!E10</f>
        <v/>
      </c>
      <c r="B16" s="17">
        <f>COUNTIF(Permissions!$C$5:$C$34,A16)</f>
        <v/>
      </c>
      <c r="D16" s="18">
        <f>IF('Monthly KPIs'!A10="",NA(),'Monthly KPIs'!A10)</f>
        <v/>
      </c>
      <c r="E16" s="19">
        <f>IF('Monthly KPIs'!H10="",NA(),'Monthly KPIs'!H10)</f>
        <v/>
      </c>
      <c r="F16" s="19">
        <f>IF('Monthly KPIs'!I10="",NA(),'Monthly KPIs'!I10)</f>
        <v/>
      </c>
      <c r="G16" s="19">
        <f>IF('Monthly KPIs'!J10="",NA(),'Monthly KPIs'!J10)</f>
        <v/>
      </c>
    </row>
    <row r="17">
      <c r="D17" s="18">
        <f>IF('Monthly KPIs'!A11="",NA(),'Monthly KPIs'!A11)</f>
        <v/>
      </c>
      <c r="E17" s="19">
        <f>IF('Monthly KPIs'!H11="",NA(),'Monthly KPIs'!H11)</f>
        <v/>
      </c>
      <c r="F17" s="19">
        <f>IF('Monthly KPIs'!I11="",NA(),'Monthly KPIs'!I11)</f>
        <v/>
      </c>
      <c r="G17" s="19">
        <f>IF('Monthly KPIs'!J11="",NA(),'Monthly KPIs'!J11)</f>
        <v/>
      </c>
    </row>
    <row r="18">
      <c r="D18" s="18">
        <f>IF('Monthly KPIs'!A12="",NA(),'Monthly KPIs'!A12)</f>
        <v/>
      </c>
      <c r="E18" s="19">
        <f>IF('Monthly KPIs'!H12="",NA(),'Monthly KPIs'!H12)</f>
        <v/>
      </c>
      <c r="F18" s="19">
        <f>IF('Monthly KPIs'!I12="",NA(),'Monthly KPIs'!I12)</f>
        <v/>
      </c>
      <c r="G18" s="19">
        <f>IF('Monthly KPIs'!J12="",NA(),'Monthly KPIs'!J12)</f>
        <v/>
      </c>
    </row>
    <row r="19">
      <c r="D19" s="18">
        <f>IF('Monthly KPIs'!A13="",NA(),'Monthly KPIs'!A13)</f>
        <v/>
      </c>
      <c r="E19" s="19">
        <f>IF('Monthly KPIs'!H13="",NA(),'Monthly KPIs'!H13)</f>
        <v/>
      </c>
      <c r="F19" s="19">
        <f>IF('Monthly KPIs'!I13="",NA(),'Monthly KPIs'!I13)</f>
        <v/>
      </c>
      <c r="G19" s="19">
        <f>IF('Monthly KPIs'!J13="",NA(),'Monthly KPIs'!J13)</f>
        <v/>
      </c>
    </row>
    <row r="20">
      <c r="D20" s="18">
        <f>IF('Monthly KPIs'!A14="",NA(),'Monthly KPIs'!A14)</f>
        <v/>
      </c>
      <c r="E20" s="19">
        <f>IF('Monthly KPIs'!H14="",NA(),'Monthly KPIs'!H14)</f>
        <v/>
      </c>
      <c r="F20" s="19">
        <f>IF('Monthly KPIs'!I14="",NA(),'Monthly KPIs'!I14)</f>
        <v/>
      </c>
      <c r="G20" s="19">
        <f>IF('Monthly KPIs'!J14="",NA(),'Monthly KPIs'!J14)</f>
        <v/>
      </c>
    </row>
    <row r="21">
      <c r="D21" s="18">
        <f>IF('Monthly KPIs'!A15="",NA(),'Monthly KPIs'!A15)</f>
        <v/>
      </c>
      <c r="E21" s="19">
        <f>IF('Monthly KPIs'!H15="",NA(),'Monthly KPIs'!H15)</f>
        <v/>
      </c>
      <c r="F21" s="19">
        <f>IF('Monthly KPIs'!I15="",NA(),'Monthly KPIs'!I15)</f>
        <v/>
      </c>
      <c r="G21" s="19">
        <f>IF('Monthly KPIs'!J15="",NA(),'Monthly KPIs'!J15)</f>
        <v/>
      </c>
    </row>
    <row r="22">
      <c r="D22" s="18">
        <f>IF('Monthly KPIs'!A16="",NA(),'Monthly KPIs'!A16)</f>
        <v/>
      </c>
      <c r="E22" s="19">
        <f>IF('Monthly KPIs'!H16="",NA(),'Monthly KPIs'!H16)</f>
        <v/>
      </c>
      <c r="F22" s="19">
        <f>IF('Monthly KPIs'!I16="",NA(),'Monthly KPIs'!I16)</f>
        <v/>
      </c>
      <c r="G22" s="19">
        <f>IF('Monthly KPIs'!J16="",NA(),'Monthly KPIs'!J16)</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80" customWidth="1" min="2" max="2"/>
  </cols>
  <sheetData>
    <row r="1">
      <c r="A1" s="1" t="inlineStr">
        <is>
          <t>AGENT CHARTER</t>
        </is>
      </c>
    </row>
    <row r="2">
      <c r="A2" s="2" t="inlineStr">
        <is>
          <t>Complete each field. The example is a placeholder.</t>
        </is>
      </c>
    </row>
    <row r="4" ht="22" customHeight="1">
      <c r="A4" s="15" t="inlineStr">
        <is>
          <t>Agent name</t>
        </is>
      </c>
      <c r="B4" s="20" t="inlineStr">
        <is>
          <t>Work-order triage agent</t>
        </is>
      </c>
    </row>
    <row r="5" ht="48" customHeight="1">
      <c r="A5" s="15" t="inlineStr">
        <is>
          <t>Purpose</t>
        </is>
      </c>
      <c r="B5" s="20" t="inlineStr">
        <is>
          <t>Read maintenance requests, find the machine's history, and propose a priority for the planner to confirm, so that critical requests are seen first.</t>
        </is>
      </c>
    </row>
    <row r="6" ht="22" customHeight="1">
      <c r="A6" s="15" t="inlineStr">
        <is>
          <t>Business area</t>
        </is>
      </c>
      <c r="B6" s="20" t="inlineStr">
        <is>
          <t>Maintenance</t>
        </is>
      </c>
    </row>
    <row r="7" ht="22" customHeight="1">
      <c r="A7" s="15" t="inlineStr">
        <is>
          <t>Owner (accountable role)</t>
        </is>
      </c>
      <c r="B7" s="20" t="inlineStr">
        <is>
          <t>Maintenance lead</t>
        </is>
      </c>
    </row>
    <row r="8" ht="22" customHeight="1">
      <c r="A8" s="15" t="inlineStr">
        <is>
          <t>Supervisor (watches it day to day)</t>
        </is>
      </c>
      <c r="B8" s="20" t="inlineStr">
        <is>
          <t>Maintenance planner</t>
        </is>
      </c>
    </row>
    <row r="9" ht="22" customHeight="1">
      <c r="A9" s="15" t="inlineStr">
        <is>
          <t>Users</t>
        </is>
      </c>
      <c r="B9" s="20" t="inlineStr">
        <is>
          <t>Maintenance planners and technicians</t>
        </is>
      </c>
    </row>
    <row r="10" ht="22" customHeight="1">
      <c r="A10" s="15" t="inlineStr">
        <is>
          <t>Autonomy level</t>
        </is>
      </c>
      <c r="B10" s="20" t="inlineStr">
        <is>
          <t>Act with approval</t>
        </is>
      </c>
    </row>
    <row r="11" ht="22" customHeight="1">
      <c r="A11" s="15" t="inlineStr">
        <is>
          <t>In scope</t>
        </is>
      </c>
      <c r="B11" s="20" t="inlineStr">
        <is>
          <t>Priority proposals for new work orders raised in the maintenance system.</t>
        </is>
      </c>
    </row>
    <row r="12" ht="48" customHeight="1">
      <c r="A12" s="15" t="inlineStr">
        <is>
          <t>Out of scope</t>
        </is>
      </c>
      <c r="B12" s="20" t="inlineStr">
        <is>
          <t>Closing, deleting, or assigning work orders; ordering parts; contacting suppliers or customers; any safety decision.</t>
        </is>
      </c>
    </row>
    <row r="13" ht="48" customHeight="1">
      <c r="A13" s="15" t="inlineStr">
        <is>
          <t>Systems and data used</t>
        </is>
      </c>
      <c r="B13" s="20" t="inlineStr">
        <is>
          <t>Work-order system (read); equipment history (read); proposed-priority field (write). Data class: Internal.</t>
        </is>
      </c>
    </row>
    <row r="14" ht="48" customHeight="1">
      <c r="A14" s="15" t="inlineStr">
        <is>
          <t>Success measures</t>
        </is>
      </c>
      <c r="B14" s="20" t="inlineStr">
        <is>
          <t>Priority agrees with the planner at least 90%; no missed critical requests; override rate at most 10%; cost per task at most $3.50.</t>
        </is>
      </c>
    </row>
    <row r="15" ht="48" customHeight="1">
      <c r="A15" s="15" t="inlineStr">
        <is>
          <t>Promotion criteria</t>
        </is>
      </c>
      <c r="B15" s="20" t="inlineStr">
        <is>
          <t>Override rate under 5% over a full month; no missed critical requests across the next 59 critical orders; disagreements reviewed and instructions fixed; kill switch tested.</t>
        </is>
      </c>
    </row>
    <row r="16" ht="22" customHeight="1">
      <c r="A16" s="15" t="inlineStr">
        <is>
          <t>Approved by (role)</t>
        </is>
      </c>
      <c r="B16" s="20" t="inlineStr">
        <is>
          <t>Operations manager</t>
        </is>
      </c>
    </row>
    <row r="17" ht="22" customHeight="1">
      <c r="A17" s="15" t="inlineStr">
        <is>
          <t>Date approved</t>
        </is>
      </c>
      <c r="B17" s="21" t="n">
        <v>46293</v>
      </c>
    </row>
    <row r="18" ht="22" customHeight="1">
      <c r="A18" s="15" t="inlineStr">
        <is>
          <t>Next review</t>
        </is>
      </c>
      <c r="B18" s="21" t="n">
        <v>46474</v>
      </c>
    </row>
    <row r="21">
      <c r="A21" s="15" t="inlineStr">
        <is>
          <t>Readiness checklist</t>
        </is>
      </c>
    </row>
    <row r="22" ht="32" customHeight="1">
      <c r="A22" s="22" t="inlineStr">
        <is>
          <t>Question</t>
        </is>
      </c>
      <c r="B22" s="22" t="inlineStr">
        <is>
          <t>Answer (Yes / No / N/A)</t>
        </is>
      </c>
    </row>
    <row r="23">
      <c r="A23" s="20" t="inlineStr">
        <is>
          <t>The task is standardized and documented</t>
        </is>
      </c>
      <c r="B23" s="20" t="inlineStr">
        <is>
          <t>Yes</t>
        </is>
      </c>
    </row>
    <row r="24">
      <c r="A24" s="20" t="inlineStr">
        <is>
          <t>A baseline measure exists (time, error rate, cost)</t>
        </is>
      </c>
      <c r="B24" s="20" t="inlineStr">
        <is>
          <t>Yes</t>
        </is>
      </c>
    </row>
    <row r="25">
      <c r="A25" s="20" t="inlineStr">
        <is>
          <t>An owner and a supervisor are named</t>
        </is>
      </c>
      <c r="B25" s="20" t="inlineStr">
        <is>
          <t>Yes</t>
        </is>
      </c>
    </row>
    <row r="26">
      <c r="A26" s="20" t="inlineStr">
        <is>
          <t>The agent has a written job description (this charter)</t>
        </is>
      </c>
      <c r="B26" s="20" t="inlineStr">
        <is>
          <t>Yes</t>
        </is>
      </c>
    </row>
    <row r="27">
      <c r="A27" s="20" t="inlineStr">
        <is>
          <t>Permissions are the minimum the task needs</t>
        </is>
      </c>
      <c r="B27" s="20" t="inlineStr">
        <is>
          <t>Yes</t>
        </is>
      </c>
    </row>
    <row r="28">
      <c r="A28" s="20" t="inlineStr">
        <is>
          <t>Actions that need approval are defined and enforced</t>
        </is>
      </c>
      <c r="B28" s="20" t="inlineStr">
        <is>
          <t>Yes</t>
        </is>
      </c>
    </row>
    <row r="29">
      <c r="A29" s="20" t="inlineStr">
        <is>
          <t>Stop conditions and limits are set and tested</t>
        </is>
      </c>
      <c r="B29" s="20" t="inlineStr">
        <is>
          <t>Yes</t>
        </is>
      </c>
    </row>
    <row r="30">
      <c r="A30" s="20" t="inlineStr">
        <is>
          <t>Logging is on and the logs can be searched</t>
        </is>
      </c>
      <c r="B30" s="20" t="inlineStr">
        <is>
          <t>Yes</t>
        </is>
      </c>
    </row>
    <row r="31">
      <c r="A31" s="20" t="inlineStr">
        <is>
          <t>A kill switch and rollback have been tested</t>
        </is>
      </c>
      <c r="B31" s="20" t="inlineStr">
        <is>
          <t>Yes</t>
        </is>
      </c>
    </row>
    <row r="32">
      <c r="A32" s="20" t="inlineStr">
        <is>
          <t>Test cases include awkward and adversarial inputs</t>
        </is>
      </c>
      <c r="B32" s="20" t="inlineStr">
        <is>
          <t>Yes</t>
        </is>
      </c>
    </row>
    <row r="33">
      <c r="A33" s="20" t="inlineStr">
        <is>
          <t>A shadow run compared the agent with people</t>
        </is>
      </c>
      <c r="B33" s="20" t="inlineStr">
        <is>
          <t>Yes</t>
        </is>
      </c>
    </row>
    <row r="34">
      <c r="A34" s="20" t="inlineStr">
        <is>
          <t>Promotion criteria are written down</t>
        </is>
      </c>
      <c r="B34" s="20" t="inlineStr">
        <is>
          <t>Yes</t>
        </is>
      </c>
    </row>
    <row r="35">
      <c r="A35" s="20" t="inlineStr">
        <is>
          <t>Data classes are checked against the acceptable-use policy</t>
        </is>
      </c>
      <c r="B35" s="20" t="inlineStr">
        <is>
          <t>Yes</t>
        </is>
      </c>
    </row>
    <row r="36">
      <c r="A36" s="20" t="inlineStr">
        <is>
          <t>Users are trained on what it can and cannot do</t>
        </is>
      </c>
      <c r="B36" s="20" t="inlineStr">
        <is>
          <t>No</t>
        </is>
      </c>
    </row>
    <row r="37">
      <c r="A37" s="20" t="inlineStr">
        <is>
          <t>An incident process exists and people know it</t>
        </is>
      </c>
      <c r="B37" s="20" t="inlineStr">
        <is>
          <t>Yes</t>
        </is>
      </c>
    </row>
    <row r="39">
      <c r="A39" s="3" t="inlineStr">
        <is>
          <t>Readiness (Yes answers of applicable items)</t>
        </is>
      </c>
      <c r="B39" s="23">
        <f>IFERROR(COUNTIF(B23:B37,"Yes")/(COUNTA(B23:B37)-COUNTIF(B23:B37,"N/A")),"")</f>
        <v/>
      </c>
    </row>
  </sheetData>
  <dataValidations count="2">
    <dataValidation sqref="B10" showDropDown="0" showInputMessage="0" showErrorMessage="1" allowBlank="1" errorTitle="Invalid entry" error="Pick a value from the list." type="list">
      <formula1>=Settings!$D$5:$D$9</formula1>
    </dataValidation>
    <dataValidation sqref="B23:B37" showDropDown="0" showInputMessage="0" showErrorMessage="1" allowBlank="1" errorTitle="Invalid entry" error="Pick a value from the list." type="list">
      <formula1>=Settings!$G$5:$G$7</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26" customWidth="1" min="1" max="1"/>
    <col width="28" customWidth="1" min="2" max="2"/>
    <col width="12" customWidth="1" min="3" max="3"/>
    <col width="28" customWidth="1" min="4" max="4"/>
    <col width="14" customWidth="1" min="5" max="5"/>
    <col width="14" customWidth="1" min="6" max="6"/>
    <col width="36" customWidth="1" min="7" max="7"/>
    <col width="18" customWidth="1" min="8" max="8"/>
    <col width="12" customWidth="1" min="9" max="9"/>
    <col width="24" customWidth="1" min="10" max="10"/>
  </cols>
  <sheetData>
    <row r="1">
      <c r="A1" s="1" t="inlineStr">
        <is>
          <t>PERMISSIONS</t>
        </is>
      </c>
    </row>
    <row r="2">
      <c r="A2" s="2" t="inlineStr">
        <is>
          <t>Every system and action the agent may use. Give the least access that works. Gray columns calculate.</t>
        </is>
      </c>
    </row>
    <row r="4" ht="40" customHeight="1">
      <c r="A4" s="22" t="inlineStr">
        <is>
          <t>System or tool</t>
        </is>
      </c>
      <c r="B4" s="22" t="inlineStr">
        <is>
          <t>Action</t>
        </is>
      </c>
      <c r="C4" s="22" t="inlineStr">
        <is>
          <t>Access type</t>
        </is>
      </c>
      <c r="D4" s="22" t="inlineStr">
        <is>
          <t>Scope or limit</t>
        </is>
      </c>
      <c r="E4" s="22" t="inlineStr">
        <is>
          <t>Data class</t>
        </is>
      </c>
      <c r="F4" s="22" t="inlineStr">
        <is>
          <t>Approval needed (Yes / No)</t>
        </is>
      </c>
      <c r="G4" s="22" t="inlineStr">
        <is>
          <t>Why the agent needs it</t>
        </is>
      </c>
      <c r="H4" s="22" t="inlineStr">
        <is>
          <t>Approved by (role)</t>
        </is>
      </c>
      <c r="I4" s="22" t="inlineStr">
        <is>
          <t>Review date</t>
        </is>
      </c>
      <c r="J4" s="22" t="inlineStr">
        <is>
          <t>Check</t>
        </is>
      </c>
    </row>
    <row r="5">
      <c r="A5" s="20" t="inlineStr">
        <is>
          <t>Work-order system</t>
        </is>
      </c>
      <c r="B5" s="20" t="inlineStr">
        <is>
          <t>Read new and open work orders</t>
        </is>
      </c>
      <c r="C5" s="24" t="inlineStr">
        <is>
          <t>Read</t>
        </is>
      </c>
      <c r="D5" s="20" t="inlineStr">
        <is>
          <t>Maintenance site only</t>
        </is>
      </c>
      <c r="E5" s="24" t="inlineStr">
        <is>
          <t>Internal</t>
        </is>
      </c>
      <c r="F5" s="24" t="inlineStr">
        <is>
          <t>No</t>
        </is>
      </c>
      <c r="G5" s="20" t="inlineStr">
        <is>
          <t>Needs the request text</t>
        </is>
      </c>
      <c r="H5" s="20" t="inlineStr">
        <is>
          <t>Maintenance lead</t>
        </is>
      </c>
      <c r="I5" s="21" t="n">
        <v>46474</v>
      </c>
      <c r="J5" s="18">
        <f>IF(A5="","",IF(AND(OR(C5="Write",C5="Send",C5="Spend",C5="Delete"),F5&lt;&gt;"Yes"),"Check: needs approval",IF(AND(E5="Restricted",F5&lt;&gt;"Yes"),"Check: restricted data","OK")))</f>
        <v/>
      </c>
    </row>
    <row r="6">
      <c r="A6" s="20" t="inlineStr">
        <is>
          <t>Equipment history</t>
        </is>
      </c>
      <c r="B6" s="20" t="inlineStr">
        <is>
          <t>Read past orders for a machine</t>
        </is>
      </c>
      <c r="C6" s="24" t="inlineStr">
        <is>
          <t>Read</t>
        </is>
      </c>
      <c r="D6" s="20" t="inlineStr">
        <is>
          <t>Own site</t>
        </is>
      </c>
      <c r="E6" s="24" t="inlineStr">
        <is>
          <t>Internal</t>
        </is>
      </c>
      <c r="F6" s="24" t="inlineStr">
        <is>
          <t>No</t>
        </is>
      </c>
      <c r="G6" s="20" t="inlineStr">
        <is>
          <t>Finds similar past failures</t>
        </is>
      </c>
      <c r="H6" s="20" t="inlineStr">
        <is>
          <t>Maintenance lead</t>
        </is>
      </c>
      <c r="I6" s="21" t="n">
        <v>46474</v>
      </c>
      <c r="J6" s="18">
        <f>IF(A6="","",IF(AND(OR(C6="Write",C6="Send",C6="Spend",C6="Delete"),F6&lt;&gt;"Yes"),"Check: needs approval",IF(AND(E6="Restricted",F6&lt;&gt;"Yes"),"Check: restricted data","OK")))</f>
        <v/>
      </c>
    </row>
    <row r="7">
      <c r="A7" s="20" t="inlineStr">
        <is>
          <t>Work-order system</t>
        </is>
      </c>
      <c r="B7" s="20" t="inlineStr">
        <is>
          <t>Write the proposed priority field</t>
        </is>
      </c>
      <c r="C7" s="24" t="inlineStr">
        <is>
          <t>Write</t>
        </is>
      </c>
      <c r="D7" s="20" t="inlineStr">
        <is>
          <t>One field only</t>
        </is>
      </c>
      <c r="E7" s="24" t="inlineStr">
        <is>
          <t>Internal</t>
        </is>
      </c>
      <c r="F7" s="24" t="inlineStr">
        <is>
          <t>Yes</t>
        </is>
      </c>
      <c r="G7" s="20" t="inlineStr">
        <is>
          <t>Shows the proposal to the planner</t>
        </is>
      </c>
      <c r="H7" s="20" t="inlineStr">
        <is>
          <t>Operations manager</t>
        </is>
      </c>
      <c r="I7" s="21" t="n">
        <v>46474</v>
      </c>
      <c r="J7" s="18">
        <f>IF(A7="","",IF(AND(OR(C7="Write",C7="Send",C7="Spend",C7="Delete"),F7&lt;&gt;"Yes"),"Check: needs approval",IF(AND(E7="Restricted",F7&lt;&gt;"Yes"),"Check: restricted data","OK")))</f>
        <v/>
      </c>
    </row>
    <row r="8">
      <c r="A8" s="20" t="inlineStr">
        <is>
          <t>Email</t>
        </is>
      </c>
      <c r="B8" s="20" t="inlineStr">
        <is>
          <t>Draft a note to the planner</t>
        </is>
      </c>
      <c r="C8" s="24" t="inlineStr">
        <is>
          <t>Draft</t>
        </is>
      </c>
      <c r="D8" s="20" t="inlineStr">
        <is>
          <t>Drafts only, no sending</t>
        </is>
      </c>
      <c r="E8" s="24" t="inlineStr">
        <is>
          <t>Internal</t>
        </is>
      </c>
      <c r="F8" s="24" t="inlineStr">
        <is>
          <t>No</t>
        </is>
      </c>
      <c r="G8" s="20" t="inlineStr">
        <is>
          <t>Flags critical requests</t>
        </is>
      </c>
      <c r="H8" s="20" t="inlineStr">
        <is>
          <t>IT security lead</t>
        </is>
      </c>
      <c r="I8" s="21" t="n">
        <v>46474</v>
      </c>
      <c r="J8" s="18">
        <f>IF(A8="","",IF(AND(OR(C8="Write",C8="Send",C8="Spend",C8="Delete"),F8&lt;&gt;"Yes"),"Check: needs approval",IF(AND(E8="Restricted",F8&lt;&gt;"Yes"),"Check: restricted data","OK")))</f>
        <v/>
      </c>
    </row>
    <row r="9">
      <c r="A9" s="20" t="n"/>
      <c r="B9" s="20" t="n"/>
      <c r="C9" s="24" t="n"/>
      <c r="D9" s="20" t="n"/>
      <c r="E9" s="24" t="n"/>
      <c r="F9" s="24" t="n"/>
      <c r="G9" s="20" t="n"/>
      <c r="H9" s="20" t="n"/>
      <c r="I9" s="21" t="n"/>
      <c r="J9" s="18">
        <f>IF(A9="","",IF(AND(OR(C9="Write",C9="Send",C9="Spend",C9="Delete"),F9&lt;&gt;"Yes"),"Check: needs approval",IF(AND(E9="Restricted",F9&lt;&gt;"Yes"),"Check: restricted data","OK")))</f>
        <v/>
      </c>
    </row>
    <row r="10">
      <c r="A10" s="20" t="n"/>
      <c r="B10" s="20" t="n"/>
      <c r="C10" s="24" t="n"/>
      <c r="D10" s="20" t="n"/>
      <c r="E10" s="24" t="n"/>
      <c r="F10" s="24" t="n"/>
      <c r="G10" s="20" t="n"/>
      <c r="H10" s="20" t="n"/>
      <c r="I10" s="21" t="n"/>
      <c r="J10" s="18">
        <f>IF(A10="","",IF(AND(OR(C10="Write",C10="Send",C10="Spend",C10="Delete"),F10&lt;&gt;"Yes"),"Check: needs approval",IF(AND(E10="Restricted",F10&lt;&gt;"Yes"),"Check: restricted data","OK")))</f>
        <v/>
      </c>
    </row>
    <row r="11">
      <c r="A11" s="20" t="n"/>
      <c r="B11" s="20" t="n"/>
      <c r="C11" s="24" t="n"/>
      <c r="D11" s="20" t="n"/>
      <c r="E11" s="24" t="n"/>
      <c r="F11" s="24" t="n"/>
      <c r="G11" s="20" t="n"/>
      <c r="H11" s="20" t="n"/>
      <c r="I11" s="21" t="n"/>
      <c r="J11" s="18">
        <f>IF(A11="","",IF(AND(OR(C11="Write",C11="Send",C11="Spend",C11="Delete"),F11&lt;&gt;"Yes"),"Check: needs approval",IF(AND(E11="Restricted",F11&lt;&gt;"Yes"),"Check: restricted data","OK")))</f>
        <v/>
      </c>
    </row>
    <row r="12">
      <c r="A12" s="20" t="n"/>
      <c r="B12" s="20" t="n"/>
      <c r="C12" s="24" t="n"/>
      <c r="D12" s="20" t="n"/>
      <c r="E12" s="24" t="n"/>
      <c r="F12" s="24" t="n"/>
      <c r="G12" s="20" t="n"/>
      <c r="H12" s="20" t="n"/>
      <c r="I12" s="21" t="n"/>
      <c r="J12" s="18">
        <f>IF(A12="","",IF(AND(OR(C12="Write",C12="Send",C12="Spend",C12="Delete"),F12&lt;&gt;"Yes"),"Check: needs approval",IF(AND(E12="Restricted",F12&lt;&gt;"Yes"),"Check: restricted data","OK")))</f>
        <v/>
      </c>
    </row>
    <row r="13">
      <c r="A13" s="20" t="n"/>
      <c r="B13" s="20" t="n"/>
      <c r="C13" s="24" t="n"/>
      <c r="D13" s="20" t="n"/>
      <c r="E13" s="24" t="n"/>
      <c r="F13" s="24" t="n"/>
      <c r="G13" s="20" t="n"/>
      <c r="H13" s="20" t="n"/>
      <c r="I13" s="21" t="n"/>
      <c r="J13" s="18">
        <f>IF(A13="","",IF(AND(OR(C13="Write",C13="Send",C13="Spend",C13="Delete"),F13&lt;&gt;"Yes"),"Check: needs approval",IF(AND(E13="Restricted",F13&lt;&gt;"Yes"),"Check: restricted data","OK")))</f>
        <v/>
      </c>
    </row>
    <row r="14">
      <c r="A14" s="20" t="n"/>
      <c r="B14" s="20" t="n"/>
      <c r="C14" s="24" t="n"/>
      <c r="D14" s="20" t="n"/>
      <c r="E14" s="24" t="n"/>
      <c r="F14" s="24" t="n"/>
      <c r="G14" s="20" t="n"/>
      <c r="H14" s="20" t="n"/>
      <c r="I14" s="21" t="n"/>
      <c r="J14" s="18">
        <f>IF(A14="","",IF(AND(OR(C14="Write",C14="Send",C14="Spend",C14="Delete"),F14&lt;&gt;"Yes"),"Check: needs approval",IF(AND(E14="Restricted",F14&lt;&gt;"Yes"),"Check: restricted data","OK")))</f>
        <v/>
      </c>
    </row>
    <row r="15">
      <c r="A15" s="20" t="n"/>
      <c r="B15" s="20" t="n"/>
      <c r="C15" s="24" t="n"/>
      <c r="D15" s="20" t="n"/>
      <c r="E15" s="24" t="n"/>
      <c r="F15" s="24" t="n"/>
      <c r="G15" s="20" t="n"/>
      <c r="H15" s="20" t="n"/>
      <c r="I15" s="21" t="n"/>
      <c r="J15" s="18">
        <f>IF(A15="","",IF(AND(OR(C15="Write",C15="Send",C15="Spend",C15="Delete"),F15&lt;&gt;"Yes"),"Check: needs approval",IF(AND(E15="Restricted",F15&lt;&gt;"Yes"),"Check: restricted data","OK")))</f>
        <v/>
      </c>
    </row>
    <row r="16">
      <c r="A16" s="20" t="n"/>
      <c r="B16" s="20" t="n"/>
      <c r="C16" s="24" t="n"/>
      <c r="D16" s="20" t="n"/>
      <c r="E16" s="24" t="n"/>
      <c r="F16" s="24" t="n"/>
      <c r="G16" s="20" t="n"/>
      <c r="H16" s="20" t="n"/>
      <c r="I16" s="21" t="n"/>
      <c r="J16" s="18">
        <f>IF(A16="","",IF(AND(OR(C16="Write",C16="Send",C16="Spend",C16="Delete"),F16&lt;&gt;"Yes"),"Check: needs approval",IF(AND(E16="Restricted",F16&lt;&gt;"Yes"),"Check: restricted data","OK")))</f>
        <v/>
      </c>
    </row>
    <row r="17">
      <c r="A17" s="20" t="n"/>
      <c r="B17" s="20" t="n"/>
      <c r="C17" s="24" t="n"/>
      <c r="D17" s="20" t="n"/>
      <c r="E17" s="24" t="n"/>
      <c r="F17" s="24" t="n"/>
      <c r="G17" s="20" t="n"/>
      <c r="H17" s="20" t="n"/>
      <c r="I17" s="21" t="n"/>
      <c r="J17" s="18">
        <f>IF(A17="","",IF(AND(OR(C17="Write",C17="Send",C17="Spend",C17="Delete"),F17&lt;&gt;"Yes"),"Check: needs approval",IF(AND(E17="Restricted",F17&lt;&gt;"Yes"),"Check: restricted data","OK")))</f>
        <v/>
      </c>
    </row>
    <row r="18">
      <c r="A18" s="20" t="n"/>
      <c r="B18" s="20" t="n"/>
      <c r="C18" s="24" t="n"/>
      <c r="D18" s="20" t="n"/>
      <c r="E18" s="24" t="n"/>
      <c r="F18" s="24" t="n"/>
      <c r="G18" s="20" t="n"/>
      <c r="H18" s="20" t="n"/>
      <c r="I18" s="21" t="n"/>
      <c r="J18" s="18">
        <f>IF(A18="","",IF(AND(OR(C18="Write",C18="Send",C18="Spend",C18="Delete"),F18&lt;&gt;"Yes"),"Check: needs approval",IF(AND(E18="Restricted",F18&lt;&gt;"Yes"),"Check: restricted data","OK")))</f>
        <v/>
      </c>
    </row>
    <row r="19">
      <c r="A19" s="20" t="n"/>
      <c r="B19" s="20" t="n"/>
      <c r="C19" s="24" t="n"/>
      <c r="D19" s="20" t="n"/>
      <c r="E19" s="24" t="n"/>
      <c r="F19" s="24" t="n"/>
      <c r="G19" s="20" t="n"/>
      <c r="H19" s="20" t="n"/>
      <c r="I19" s="21" t="n"/>
      <c r="J19" s="18">
        <f>IF(A19="","",IF(AND(OR(C19="Write",C19="Send",C19="Spend",C19="Delete"),F19&lt;&gt;"Yes"),"Check: needs approval",IF(AND(E19="Restricted",F19&lt;&gt;"Yes"),"Check: restricted data","OK")))</f>
        <v/>
      </c>
    </row>
    <row r="20">
      <c r="A20" s="20" t="n"/>
      <c r="B20" s="20" t="n"/>
      <c r="C20" s="24" t="n"/>
      <c r="D20" s="20" t="n"/>
      <c r="E20" s="24" t="n"/>
      <c r="F20" s="24" t="n"/>
      <c r="G20" s="20" t="n"/>
      <c r="H20" s="20" t="n"/>
      <c r="I20" s="21" t="n"/>
      <c r="J20" s="18">
        <f>IF(A20="","",IF(AND(OR(C20="Write",C20="Send",C20="Spend",C20="Delete"),F20&lt;&gt;"Yes"),"Check: needs approval",IF(AND(E20="Restricted",F20&lt;&gt;"Yes"),"Check: restricted data","OK")))</f>
        <v/>
      </c>
    </row>
    <row r="21">
      <c r="A21" s="20" t="n"/>
      <c r="B21" s="20" t="n"/>
      <c r="C21" s="24" t="n"/>
      <c r="D21" s="20" t="n"/>
      <c r="E21" s="24" t="n"/>
      <c r="F21" s="24" t="n"/>
      <c r="G21" s="20" t="n"/>
      <c r="H21" s="20" t="n"/>
      <c r="I21" s="21" t="n"/>
      <c r="J21" s="18">
        <f>IF(A21="","",IF(AND(OR(C21="Write",C21="Send",C21="Spend",C21="Delete"),F21&lt;&gt;"Yes"),"Check: needs approval",IF(AND(E21="Restricted",F21&lt;&gt;"Yes"),"Check: restricted data","OK")))</f>
        <v/>
      </c>
    </row>
    <row r="22">
      <c r="A22" s="20" t="n"/>
      <c r="B22" s="20" t="n"/>
      <c r="C22" s="24" t="n"/>
      <c r="D22" s="20" t="n"/>
      <c r="E22" s="24" t="n"/>
      <c r="F22" s="24" t="n"/>
      <c r="G22" s="20" t="n"/>
      <c r="H22" s="20" t="n"/>
      <c r="I22" s="21" t="n"/>
      <c r="J22" s="18">
        <f>IF(A22="","",IF(AND(OR(C22="Write",C22="Send",C22="Spend",C22="Delete"),F22&lt;&gt;"Yes"),"Check: needs approval",IF(AND(E22="Restricted",F22&lt;&gt;"Yes"),"Check: restricted data","OK")))</f>
        <v/>
      </c>
    </row>
    <row r="23">
      <c r="A23" s="20" t="n"/>
      <c r="B23" s="20" t="n"/>
      <c r="C23" s="24" t="n"/>
      <c r="D23" s="20" t="n"/>
      <c r="E23" s="24" t="n"/>
      <c r="F23" s="24" t="n"/>
      <c r="G23" s="20" t="n"/>
      <c r="H23" s="20" t="n"/>
      <c r="I23" s="21" t="n"/>
      <c r="J23" s="18">
        <f>IF(A23="","",IF(AND(OR(C23="Write",C23="Send",C23="Spend",C23="Delete"),F23&lt;&gt;"Yes"),"Check: needs approval",IF(AND(E23="Restricted",F23&lt;&gt;"Yes"),"Check: restricted data","OK")))</f>
        <v/>
      </c>
    </row>
    <row r="24">
      <c r="A24" s="20" t="n"/>
      <c r="B24" s="20" t="n"/>
      <c r="C24" s="24" t="n"/>
      <c r="D24" s="20" t="n"/>
      <c r="E24" s="24" t="n"/>
      <c r="F24" s="24" t="n"/>
      <c r="G24" s="20" t="n"/>
      <c r="H24" s="20" t="n"/>
      <c r="I24" s="21" t="n"/>
      <c r="J24" s="18">
        <f>IF(A24="","",IF(AND(OR(C24="Write",C24="Send",C24="Spend",C24="Delete"),F24&lt;&gt;"Yes"),"Check: needs approval",IF(AND(E24="Restricted",F24&lt;&gt;"Yes"),"Check: restricted data","OK")))</f>
        <v/>
      </c>
    </row>
    <row r="25">
      <c r="A25" s="20" t="n"/>
      <c r="B25" s="20" t="n"/>
      <c r="C25" s="24" t="n"/>
      <c r="D25" s="20" t="n"/>
      <c r="E25" s="24" t="n"/>
      <c r="F25" s="24" t="n"/>
      <c r="G25" s="20" t="n"/>
      <c r="H25" s="20" t="n"/>
      <c r="I25" s="21" t="n"/>
      <c r="J25" s="18">
        <f>IF(A25="","",IF(AND(OR(C25="Write",C25="Send",C25="Spend",C25="Delete"),F25&lt;&gt;"Yes"),"Check: needs approval",IF(AND(E25="Restricted",F25&lt;&gt;"Yes"),"Check: restricted data","OK")))</f>
        <v/>
      </c>
    </row>
    <row r="26">
      <c r="A26" s="20" t="n"/>
      <c r="B26" s="20" t="n"/>
      <c r="C26" s="24" t="n"/>
      <c r="D26" s="20" t="n"/>
      <c r="E26" s="24" t="n"/>
      <c r="F26" s="24" t="n"/>
      <c r="G26" s="20" t="n"/>
      <c r="H26" s="20" t="n"/>
      <c r="I26" s="21" t="n"/>
      <c r="J26" s="18">
        <f>IF(A26="","",IF(AND(OR(C26="Write",C26="Send",C26="Spend",C26="Delete"),F26&lt;&gt;"Yes"),"Check: needs approval",IF(AND(E26="Restricted",F26&lt;&gt;"Yes"),"Check: restricted data","OK")))</f>
        <v/>
      </c>
    </row>
    <row r="27">
      <c r="A27" s="20" t="n"/>
      <c r="B27" s="20" t="n"/>
      <c r="C27" s="24" t="n"/>
      <c r="D27" s="20" t="n"/>
      <c r="E27" s="24" t="n"/>
      <c r="F27" s="24" t="n"/>
      <c r="G27" s="20" t="n"/>
      <c r="H27" s="20" t="n"/>
      <c r="I27" s="21" t="n"/>
      <c r="J27" s="18">
        <f>IF(A27="","",IF(AND(OR(C27="Write",C27="Send",C27="Spend",C27="Delete"),F27&lt;&gt;"Yes"),"Check: needs approval",IF(AND(E27="Restricted",F27&lt;&gt;"Yes"),"Check: restricted data","OK")))</f>
        <v/>
      </c>
    </row>
    <row r="28">
      <c r="A28" s="20" t="n"/>
      <c r="B28" s="20" t="n"/>
      <c r="C28" s="24" t="n"/>
      <c r="D28" s="20" t="n"/>
      <c r="E28" s="24" t="n"/>
      <c r="F28" s="24" t="n"/>
      <c r="G28" s="20" t="n"/>
      <c r="H28" s="20" t="n"/>
      <c r="I28" s="21" t="n"/>
      <c r="J28" s="18">
        <f>IF(A28="","",IF(AND(OR(C28="Write",C28="Send",C28="Spend",C28="Delete"),F28&lt;&gt;"Yes"),"Check: needs approval",IF(AND(E28="Restricted",F28&lt;&gt;"Yes"),"Check: restricted data","OK")))</f>
        <v/>
      </c>
    </row>
    <row r="29">
      <c r="A29" s="20" t="n"/>
      <c r="B29" s="20" t="n"/>
      <c r="C29" s="24" t="n"/>
      <c r="D29" s="20" t="n"/>
      <c r="E29" s="24" t="n"/>
      <c r="F29" s="24" t="n"/>
      <c r="G29" s="20" t="n"/>
      <c r="H29" s="20" t="n"/>
      <c r="I29" s="21" t="n"/>
      <c r="J29" s="18">
        <f>IF(A29="","",IF(AND(OR(C29="Write",C29="Send",C29="Spend",C29="Delete"),F29&lt;&gt;"Yes"),"Check: needs approval",IF(AND(E29="Restricted",F29&lt;&gt;"Yes"),"Check: restricted data","OK")))</f>
        <v/>
      </c>
    </row>
    <row r="30">
      <c r="A30" s="20" t="n"/>
      <c r="B30" s="20" t="n"/>
      <c r="C30" s="24" t="n"/>
      <c r="D30" s="20" t="n"/>
      <c r="E30" s="24" t="n"/>
      <c r="F30" s="24" t="n"/>
      <c r="G30" s="20" t="n"/>
      <c r="H30" s="20" t="n"/>
      <c r="I30" s="21" t="n"/>
      <c r="J30" s="18">
        <f>IF(A30="","",IF(AND(OR(C30="Write",C30="Send",C30="Spend",C30="Delete"),F30&lt;&gt;"Yes"),"Check: needs approval",IF(AND(E30="Restricted",F30&lt;&gt;"Yes"),"Check: restricted data","OK")))</f>
        <v/>
      </c>
    </row>
    <row r="31">
      <c r="A31" s="20" t="n"/>
      <c r="B31" s="20" t="n"/>
      <c r="C31" s="24" t="n"/>
      <c r="D31" s="20" t="n"/>
      <c r="E31" s="24" t="n"/>
      <c r="F31" s="24" t="n"/>
      <c r="G31" s="20" t="n"/>
      <c r="H31" s="20" t="n"/>
      <c r="I31" s="21" t="n"/>
      <c r="J31" s="18">
        <f>IF(A31="","",IF(AND(OR(C31="Write",C31="Send",C31="Spend",C31="Delete"),F31&lt;&gt;"Yes"),"Check: needs approval",IF(AND(E31="Restricted",F31&lt;&gt;"Yes"),"Check: restricted data","OK")))</f>
        <v/>
      </c>
    </row>
    <row r="32">
      <c r="A32" s="20" t="n"/>
      <c r="B32" s="20" t="n"/>
      <c r="C32" s="24" t="n"/>
      <c r="D32" s="20" t="n"/>
      <c r="E32" s="24" t="n"/>
      <c r="F32" s="24" t="n"/>
      <c r="G32" s="20" t="n"/>
      <c r="H32" s="20" t="n"/>
      <c r="I32" s="21" t="n"/>
      <c r="J32" s="18">
        <f>IF(A32="","",IF(AND(OR(C32="Write",C32="Send",C32="Spend",C32="Delete"),F32&lt;&gt;"Yes"),"Check: needs approval",IF(AND(E32="Restricted",F32&lt;&gt;"Yes"),"Check: restricted data","OK")))</f>
        <v/>
      </c>
    </row>
    <row r="33">
      <c r="A33" s="20" t="n"/>
      <c r="B33" s="20" t="n"/>
      <c r="C33" s="24" t="n"/>
      <c r="D33" s="20" t="n"/>
      <c r="E33" s="24" t="n"/>
      <c r="F33" s="24" t="n"/>
      <c r="G33" s="20" t="n"/>
      <c r="H33" s="20" t="n"/>
      <c r="I33" s="21" t="n"/>
      <c r="J33" s="18">
        <f>IF(A33="","",IF(AND(OR(C33="Write",C33="Send",C33="Spend",C33="Delete"),F33&lt;&gt;"Yes"),"Check: needs approval",IF(AND(E33="Restricted",F33&lt;&gt;"Yes"),"Check: restricted data","OK")))</f>
        <v/>
      </c>
    </row>
    <row r="34">
      <c r="A34" s="20" t="n"/>
      <c r="B34" s="20" t="n"/>
      <c r="C34" s="24" t="n"/>
      <c r="D34" s="20" t="n"/>
      <c r="E34" s="24" t="n"/>
      <c r="F34" s="24" t="n"/>
      <c r="G34" s="20" t="n"/>
      <c r="H34" s="20" t="n"/>
      <c r="I34" s="21" t="n"/>
      <c r="J34" s="18">
        <f>IF(A34="","",IF(AND(OR(C34="Write",C34="Send",C34="Spend",C34="Delete"),F34&lt;&gt;"Yes"),"Check: needs approval",IF(AND(E34="Restricted",F34&lt;&gt;"Yes"),"Check: restricted data","OK")))</f>
        <v/>
      </c>
    </row>
  </sheetData>
  <conditionalFormatting sqref="J5:J34">
    <cfRule type="expression" priority="1" dxfId="0">
      <formula>LEFT(J5,5)="Check"</formula>
    </cfRule>
  </conditionalFormatting>
  <dataValidations count="3">
    <dataValidation sqref="C5:C34" showDropDown="0" showInputMessage="0" showErrorMessage="1" allowBlank="1" errorTitle="Invalid entry" error="Pick a value from the list." type="list">
      <formula1>=Settings!$E$5:$E$10</formula1>
    </dataValidation>
    <dataValidation sqref="E5:E34" showDropDown="0" showInputMessage="0" showErrorMessage="1" allowBlank="1" errorTitle="Invalid entry" error="Pick a value from the list." type="list">
      <formula1>=Settings!$F$5:$F$8</formula1>
    </dataValidation>
    <dataValidation sqref="F5:F3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44" customWidth="1" min="1" max="1"/>
    <col width="70" customWidth="1" min="2" max="2"/>
  </cols>
  <sheetData>
    <row r="1">
      <c r="A1" s="1" t="inlineStr">
        <is>
          <t>GUARDRAILS</t>
        </is>
      </c>
    </row>
    <row r="2">
      <c r="A2" s="2" t="inlineStr">
        <is>
          <t>What always needs a person, when the agent must stop, and its limits.</t>
        </is>
      </c>
    </row>
    <row r="4" ht="32" customHeight="1">
      <c r="A4" s="22" t="inlineStr">
        <is>
          <t>Always needs human approval</t>
        </is>
      </c>
      <c r="B4" s="22" t="inlineStr">
        <is>
          <t>Rule or threshold</t>
        </is>
      </c>
    </row>
    <row r="5">
      <c r="A5" s="20" t="inlineStr">
        <is>
          <t>Any change to a record the agent does not own</t>
        </is>
      </c>
      <c r="B5" s="20" t="inlineStr">
        <is>
          <t>Always</t>
        </is>
      </c>
    </row>
    <row r="6">
      <c r="A6" s="20" t="inlineStr">
        <is>
          <t>Any message to a person outside the team</t>
        </is>
      </c>
      <c r="B6" s="20" t="inlineStr">
        <is>
          <t>Always</t>
        </is>
      </c>
    </row>
    <row r="7">
      <c r="A7" s="20" t="inlineStr">
        <is>
          <t>Any action that cannot be undone</t>
        </is>
      </c>
      <c r="B7" s="20" t="inlineStr">
        <is>
          <t>Always</t>
        </is>
      </c>
    </row>
    <row r="8">
      <c r="A8" s="20" t="inlineStr">
        <is>
          <t>Spending</t>
        </is>
      </c>
      <c r="B8" s="20" t="inlineStr">
        <is>
          <t>Any amount: the agent cannot spend</t>
        </is>
      </c>
    </row>
    <row r="11" ht="32" customHeight="1">
      <c r="A11" s="22" t="inlineStr">
        <is>
          <t>Stop and escalate when</t>
        </is>
      </c>
      <c r="B11" s="22" t="inlineStr">
        <is>
          <t>What the agent does</t>
        </is>
      </c>
    </row>
    <row r="12">
      <c r="A12" s="20" t="inlineStr">
        <is>
          <t>Confidence is below the set level</t>
        </is>
      </c>
      <c r="B12" s="20" t="inlineStr">
        <is>
          <t>Stops, marks the order for manual review</t>
        </is>
      </c>
    </row>
    <row r="13">
      <c r="A13" s="20" t="inlineStr">
        <is>
          <t>A tool returns an error twice</t>
        </is>
      </c>
      <c r="B13" s="20" t="inlineStr">
        <is>
          <t>Stops and alerts the supervisor</t>
        </is>
      </c>
    </row>
    <row r="14">
      <c r="A14" s="20" t="inlineStr">
        <is>
          <t>The request mentions injury, fire, or a safety hazard</t>
        </is>
      </c>
      <c r="B14" s="20" t="inlineStr">
        <is>
          <t>Flags critical and notifies the supervisor at once</t>
        </is>
      </c>
    </row>
    <row r="15">
      <c r="A15" s="20" t="inlineStr">
        <is>
          <t>The input looks unusual or contains instructions aimed at the agent</t>
        </is>
      </c>
      <c r="B15" s="20" t="inlineStr">
        <is>
          <t>Treats it as data, ignores the instructions, and flags it</t>
        </is>
      </c>
    </row>
    <row r="16">
      <c r="A16" s="20" t="inlineStr">
        <is>
          <t>A step, time, or spend limit is reached</t>
        </is>
      </c>
      <c r="B16" s="20" t="inlineStr">
        <is>
          <t>Stops and reports what it had done</t>
        </is>
      </c>
    </row>
    <row r="19" ht="32" customHeight="1">
      <c r="A19" s="22" t="inlineStr">
        <is>
          <t>Limit</t>
        </is>
      </c>
      <c r="B19" s="22" t="inlineStr">
        <is>
          <t>Value</t>
        </is>
      </c>
    </row>
    <row r="20">
      <c r="A20" s="20" t="inlineStr">
        <is>
          <t>Maximum steps per task</t>
        </is>
      </c>
      <c r="B20" s="24" t="n">
        <v>12</v>
      </c>
    </row>
    <row r="21">
      <c r="A21" s="20" t="inlineStr">
        <is>
          <t>Maximum seconds per task</t>
        </is>
      </c>
      <c r="B21" s="24" t="n">
        <v>90</v>
      </c>
    </row>
    <row r="22">
      <c r="A22" s="20" t="inlineStr">
        <is>
          <t>Maximum tool calls per task</t>
        </is>
      </c>
      <c r="B22" s="24" t="n">
        <v>8</v>
      </c>
    </row>
    <row r="23">
      <c r="A23" s="20" t="inlineStr">
        <is>
          <t>Maximum spend per task ($)</t>
        </is>
      </c>
      <c r="B23" s="24" t="n">
        <v>0.25</v>
      </c>
    </row>
    <row r="24">
      <c r="A24" s="20" t="inlineStr">
        <is>
          <t>Maximum tasks per hour</t>
        </is>
      </c>
      <c r="B24" s="24" t="n">
        <v>60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8" customWidth="1" min="1" max="1"/>
    <col width="14" customWidth="1" min="2" max="2"/>
    <col width="22" customWidth="1" min="3" max="3"/>
    <col width="40" customWidth="1" min="4" max="4"/>
    <col width="40" customWidth="1" min="5" max="5"/>
  </cols>
  <sheetData>
    <row r="1">
      <c r="A1" s="1" t="inlineStr">
        <is>
          <t>RUNBOOK</t>
        </is>
      </c>
    </row>
    <row r="2">
      <c r="A2" s="2" t="inlineStr">
        <is>
          <t>Monitoring checks, escalation, incident steps, and how to stop and roll back.</t>
        </is>
      </c>
    </row>
    <row r="4" ht="32" customHeight="1">
      <c r="A4" s="22" t="inlineStr">
        <is>
          <t>Monitoring check</t>
        </is>
      </c>
      <c r="B4" s="22" t="inlineStr">
        <is>
          <t>How often</t>
        </is>
      </c>
      <c r="C4" s="22" t="inlineStr">
        <is>
          <t>Owner (role)</t>
        </is>
      </c>
      <c r="D4" s="22" t="inlineStr">
        <is>
          <t>What to look for</t>
        </is>
      </c>
      <c r="E4" s="22" t="inlineStr">
        <is>
          <t>Action if it fails</t>
        </is>
      </c>
    </row>
    <row r="5">
      <c r="A5" s="20" t="inlineStr">
        <is>
          <t>Override rate on the control chart</t>
        </is>
      </c>
      <c r="B5" s="20" t="inlineStr">
        <is>
          <t>Weekly</t>
        </is>
      </c>
      <c r="C5" s="20" t="inlineStr">
        <is>
          <t>Maintenance planner</t>
        </is>
      </c>
      <c r="D5" s="20" t="inlineStr">
        <is>
          <t>A point outside the limits or a run above the target</t>
        </is>
      </c>
      <c r="E5" s="20" t="inlineStr">
        <is>
          <t>Review the overridden cases; hold promotion</t>
        </is>
      </c>
    </row>
    <row r="6">
      <c r="A6" s="20" t="inlineStr">
        <is>
          <t>Seeded test cases caught by the reviewer</t>
        </is>
      </c>
      <c r="B6" s="20" t="inlineStr">
        <is>
          <t>Weekly</t>
        </is>
      </c>
      <c r="C6" s="20" t="inlineStr">
        <is>
          <t>Maintenance lead</t>
        </is>
      </c>
      <c r="D6" s="20" t="inlineStr">
        <is>
          <t>Any known test error approved</t>
        </is>
      </c>
      <c r="E6" s="20" t="inlineStr">
        <is>
          <t>Retrain reviewers; reduce queue size</t>
        </is>
      </c>
    </row>
    <row r="7">
      <c r="A7" s="20" t="inlineStr">
        <is>
          <t>Missed critical requests</t>
        </is>
      </c>
      <c r="B7" s="20" t="inlineStr">
        <is>
          <t>Every task</t>
        </is>
      </c>
      <c r="C7" s="20" t="inlineStr">
        <is>
          <t>Maintenance planner</t>
        </is>
      </c>
      <c r="D7" s="20" t="inlineStr">
        <is>
          <t>Any critical request not flagged</t>
        </is>
      </c>
      <c r="E7" s="20" t="inlineStr">
        <is>
          <t>Stop the agent; open an incident</t>
        </is>
      </c>
    </row>
    <row r="8">
      <c r="A8" s="20" t="inlineStr">
        <is>
          <t>Usage and cost</t>
        </is>
      </c>
      <c r="B8" s="20" t="inlineStr">
        <is>
          <t>Daily</t>
        </is>
      </c>
      <c r="C8" s="20" t="inlineStr">
        <is>
          <t>IT lead</t>
        </is>
      </c>
      <c r="D8" s="20" t="inlineStr">
        <is>
          <t>Spend above the daily limit</t>
        </is>
      </c>
      <c r="E8" s="20" t="inlineStr">
        <is>
          <t>Check for loops; stop if needed</t>
        </is>
      </c>
    </row>
    <row r="9">
      <c r="A9" s="20" t="inlineStr">
        <is>
          <t>Vendor or model change notice</t>
        </is>
      </c>
      <c r="B9" s="20" t="inlineStr">
        <is>
          <t>Monthly</t>
        </is>
      </c>
      <c r="C9" s="20" t="inlineStr">
        <is>
          <t>IT lead</t>
        </is>
      </c>
      <c r="D9" s="20" t="inlineStr">
        <is>
          <t>A version change</t>
        </is>
      </c>
      <c r="E9" s="20" t="inlineStr">
        <is>
          <t>Run the test set before accepting it</t>
        </is>
      </c>
    </row>
    <row r="10">
      <c r="A10" s="20" t="inlineStr">
        <is>
          <t>Log review of a sample of tasks</t>
        </is>
      </c>
      <c r="B10" s="20" t="inlineStr">
        <is>
          <t>Monthly</t>
        </is>
      </c>
      <c r="C10" s="20" t="inlineStr">
        <is>
          <t>Operations manager</t>
        </is>
      </c>
      <c r="D10" s="20" t="inlineStr">
        <is>
          <t>Unexpected tool calls or steps</t>
        </is>
      </c>
      <c r="E10" s="20" t="inlineStr">
        <is>
          <t>Tighten permissions or instructions</t>
        </is>
      </c>
    </row>
    <row r="11">
      <c r="A11" s="20" t="n"/>
      <c r="B11" s="20" t="n"/>
      <c r="C11" s="20" t="n"/>
      <c r="D11" s="20" t="n"/>
      <c r="E11" s="20" t="n"/>
    </row>
    <row r="12">
      <c r="A12" s="20" t="n"/>
      <c r="B12" s="20" t="n"/>
      <c r="C12" s="20" t="n"/>
      <c r="D12" s="20" t="n"/>
      <c r="E12" s="20" t="n"/>
    </row>
    <row r="13">
      <c r="A13" s="20" t="n"/>
      <c r="B13" s="20" t="n"/>
      <c r="C13" s="20" t="n"/>
      <c r="D13" s="20" t="n"/>
      <c r="E13" s="20" t="n"/>
    </row>
    <row r="14">
      <c r="A14" s="20" t="n"/>
      <c r="B14" s="20" t="n"/>
      <c r="C14" s="20" t="n"/>
      <c r="D14" s="20" t="n"/>
      <c r="E14" s="20" t="n"/>
    </row>
    <row r="15">
      <c r="A15" s="20" t="n"/>
      <c r="B15" s="20" t="n"/>
      <c r="C15" s="20" t="n"/>
      <c r="D15" s="20" t="n"/>
      <c r="E15" s="20" t="n"/>
    </row>
    <row r="16">
      <c r="A16" s="20" t="n"/>
      <c r="B16" s="20" t="n"/>
      <c r="C16" s="20" t="n"/>
      <c r="D16" s="20" t="n"/>
      <c r="E16" s="20" t="n"/>
    </row>
    <row r="19" ht="32" customHeight="1">
      <c r="A19" s="22" t="inlineStr">
        <is>
          <t>Escalation level</t>
        </is>
      </c>
      <c r="B19" s="22" t="inlineStr">
        <is>
          <t>Who (role)</t>
        </is>
      </c>
      <c r="C19" s="22" t="inlineStr">
        <is>
          <t>When</t>
        </is>
      </c>
      <c r="D19" s="22" t="inlineStr">
        <is>
          <t>Response time</t>
        </is>
      </c>
      <c r="E19" s="22" t="inlineStr">
        <is>
          <t>Contact method</t>
        </is>
      </c>
    </row>
    <row r="20">
      <c r="A20" s="20" t="inlineStr">
        <is>
          <t>1 Supervisor</t>
        </is>
      </c>
      <c r="B20" s="20" t="inlineStr">
        <is>
          <t>Maintenance planner</t>
        </is>
      </c>
      <c r="C20" s="20" t="inlineStr">
        <is>
          <t>Any stop or odd behavior</t>
        </is>
      </c>
      <c r="D20" s="20" t="inlineStr">
        <is>
          <t>Same shift</t>
        </is>
      </c>
      <c r="E20" s="20" t="inlineStr">
        <is>
          <t>Chat and phone</t>
        </is>
      </c>
    </row>
    <row r="21">
      <c r="A21" s="20" t="inlineStr">
        <is>
          <t>2 Owner</t>
        </is>
      </c>
      <c r="B21" s="20" t="inlineStr">
        <is>
          <t>Maintenance lead</t>
        </is>
      </c>
      <c r="C21" s="20" t="inlineStr">
        <is>
          <t>Repeated stops, a missed critical request, or a policy breach</t>
        </is>
      </c>
      <c r="D21" s="20" t="inlineStr">
        <is>
          <t>Within 2 hours</t>
        </is>
      </c>
      <c r="E21" s="20" t="inlineStr">
        <is>
          <t>Phone</t>
        </is>
      </c>
    </row>
    <row r="22">
      <c r="A22" s="20" t="inlineStr">
        <is>
          <t>3 Governance</t>
        </is>
      </c>
      <c r="B22" s="20" t="inlineStr">
        <is>
          <t>Operations manager and IT security lead</t>
        </is>
      </c>
      <c r="C22" s="20" t="inlineStr">
        <is>
          <t>Data exposure, harm, or a regulatory issue</t>
        </is>
      </c>
      <c r="D22" s="20" t="inlineStr">
        <is>
          <t>Within 1 hour</t>
        </is>
      </c>
      <c r="E22" s="20" t="inlineStr">
        <is>
          <t>Phone</t>
        </is>
      </c>
    </row>
    <row r="25" ht="32" customHeight="1">
      <c r="A25" s="22" t="inlineStr">
        <is>
          <t>Incident step</t>
        </is>
      </c>
      <c r="B25" s="22" t="inlineStr">
        <is>
          <t>Detail</t>
        </is>
      </c>
      <c r="C25" s="22" t="inlineStr"/>
      <c r="D25" s="22" t="inlineStr"/>
      <c r="E25" s="22" t="inlineStr"/>
    </row>
    <row r="26">
      <c r="A26" s="20" t="inlineStr">
        <is>
          <t>1 Stop</t>
        </is>
      </c>
      <c r="B26" s="20" t="inlineStr">
        <is>
          <t>Use the kill switch to stop the agent. Confirm that it has stopped.</t>
        </is>
      </c>
      <c r="C26" s="25" t="n"/>
      <c r="D26" s="25" t="n"/>
      <c r="E26" s="26" t="n"/>
    </row>
    <row r="27">
      <c r="A27" s="20" t="inlineStr">
        <is>
          <t>2 Contain</t>
        </is>
      </c>
      <c r="B27" s="20" t="inlineStr">
        <is>
          <t>Check what it did from the logs. Undo or correct what can be undone.</t>
        </is>
      </c>
      <c r="C27" s="25" t="n"/>
      <c r="D27" s="25" t="n"/>
      <c r="E27" s="26" t="n"/>
    </row>
    <row r="28">
      <c r="A28" s="20" t="inlineStr">
        <is>
          <t>3 Tell</t>
        </is>
      </c>
      <c r="B28" s="20" t="inlineStr">
        <is>
          <t>Tell the owner and anyone affected. Report as the rules require.</t>
        </is>
      </c>
      <c r="C28" s="25" t="n"/>
      <c r="D28" s="25" t="n"/>
      <c r="E28" s="26" t="n"/>
    </row>
    <row r="29">
      <c r="A29" s="20" t="inlineStr">
        <is>
          <t>4 Find the cause</t>
        </is>
      </c>
      <c r="B29" s="20" t="inlineStr">
        <is>
          <t>Use the log and the test set. Ask why the controls did not catch it.</t>
        </is>
      </c>
      <c r="C29" s="25" t="n"/>
      <c r="D29" s="25" t="n"/>
      <c r="E29" s="26" t="n"/>
    </row>
    <row r="30">
      <c r="A30" s="20" t="inlineStr">
        <is>
          <t>5 Fix and test</t>
        </is>
      </c>
      <c r="B30" s="20" t="inlineStr">
        <is>
          <t>Change instructions, limits, or permissions. Re-run the test set.</t>
        </is>
      </c>
      <c r="C30" s="25" t="n"/>
      <c r="D30" s="25" t="n"/>
      <c r="E30" s="26" t="n"/>
    </row>
    <row r="31">
      <c r="A31" s="20" t="inlineStr">
        <is>
          <t>6 Restart</t>
        </is>
      </c>
      <c r="B31" s="20" t="inlineStr">
        <is>
          <t>Restart at a lower autonomy level, with approval from the owner. Record it in the Change Log.</t>
        </is>
      </c>
      <c r="C31" s="25" t="n"/>
      <c r="D31" s="25" t="n"/>
      <c r="E31" s="26" t="n"/>
    </row>
    <row r="33">
      <c r="A33" s="15" t="inlineStr">
        <is>
          <t>Kill switch and rollback</t>
        </is>
      </c>
    </row>
    <row r="34">
      <c r="A34" s="20" t="inlineStr">
        <is>
          <t>How to stop the agent</t>
        </is>
      </c>
      <c r="B34" s="20" t="inlineStr">
        <is>
          <t>Disable the agent's service account in the work-order system; the toggle is in the admin console.</t>
        </is>
      </c>
      <c r="C34" s="25" t="n"/>
      <c r="D34" s="25" t="n"/>
      <c r="E34" s="26" t="n"/>
    </row>
    <row r="35">
      <c r="A35" s="20" t="inlineStr">
        <is>
          <t>How to roll back</t>
        </is>
      </c>
      <c r="B35" s="20" t="inlineStr">
        <is>
          <t>Clear the proposed-priority field for affected orders using the saved query; planners revert to the manual process.</t>
        </is>
      </c>
      <c r="C35" s="25" t="n"/>
      <c r="D35" s="25" t="n"/>
      <c r="E35" s="26" t="n"/>
    </row>
  </sheetData>
  <mergeCells count="8">
    <mergeCell ref="B31:E31"/>
    <mergeCell ref="B26:E26"/>
    <mergeCell ref="B27:E27"/>
    <mergeCell ref="B35:E35"/>
    <mergeCell ref="B30:E30"/>
    <mergeCell ref="B29:E29"/>
    <mergeCell ref="B34:E34"/>
    <mergeCell ref="B28:E28"/>
  </mergeCells>
  <dataValidations count="1">
    <dataValidation sqref="B5:B16" showDropDown="0" showInputMessage="0" showErrorMessage="1" allowBlank="1" errorTitle="Invalid entry" error="Pick a value from the list." type="list">
      <formula1>=Settings!$I$5:$I$9</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12" customWidth="1" min="1" max="1"/>
    <col width="11" customWidth="1" min="2" max="2"/>
    <col width="11" customWidth="1" min="3" max="3"/>
    <col width="11" customWidth="1" min="4" max="4"/>
    <col width="11" customWidth="1" min="5" max="5"/>
    <col width="10" customWidth="1" min="6" max="6"/>
    <col width="12" customWidth="1" min="7" max="7"/>
    <col width="11" customWidth="1" min="8" max="8"/>
    <col width="11" customWidth="1" min="9" max="9"/>
    <col width="11" customWidth="1" min="10" max="10"/>
    <col width="12" customWidth="1" min="11" max="11"/>
    <col width="30" customWidth="1" min="12" max="12"/>
  </cols>
  <sheetData>
    <row r="1">
      <c r="A1" s="1" t="inlineStr">
        <is>
          <t>MONTHLY KPIs</t>
        </is>
      </c>
    </row>
    <row r="2">
      <c r="A2" s="2" t="inlineStr">
        <is>
          <t>Enter monthly figures. Rates and target checks calculate.</t>
        </is>
      </c>
    </row>
    <row r="4" ht="36" customHeight="1">
      <c r="A4" s="22" t="inlineStr">
        <is>
          <t>Month</t>
        </is>
      </c>
      <c r="B4" s="22" t="inlineStr">
        <is>
          <t>Tasks handled</t>
        </is>
      </c>
      <c r="C4" s="22" t="inlineStr">
        <is>
          <t>Successful</t>
        </is>
      </c>
      <c r="D4" s="22" t="inlineStr">
        <is>
          <t>Escalated</t>
        </is>
      </c>
      <c r="E4" s="22" t="inlineStr">
        <is>
          <t>Overridden</t>
        </is>
      </c>
      <c r="F4" s="22" t="inlineStr">
        <is>
          <t>Incidents</t>
        </is>
      </c>
      <c r="G4" s="22" t="inlineStr">
        <is>
          <t>Total cost ($)</t>
        </is>
      </c>
      <c r="H4" s="22" t="inlineStr">
        <is>
          <t>Success rate</t>
        </is>
      </c>
      <c r="I4" s="22" t="inlineStr">
        <is>
          <t>Escalation rate</t>
        </is>
      </c>
      <c r="J4" s="22" t="inlineStr">
        <is>
          <t>Override rate</t>
        </is>
      </c>
      <c r="K4" s="22" t="inlineStr">
        <is>
          <t>Cost per task ($)</t>
        </is>
      </c>
      <c r="L4" s="22" t="inlineStr">
        <is>
          <t>Against targets</t>
        </is>
      </c>
    </row>
    <row r="5">
      <c r="A5" s="20" t="inlineStr">
        <is>
          <t>2026-06</t>
        </is>
      </c>
      <c r="B5" s="24" t="n">
        <v>160</v>
      </c>
      <c r="C5" s="24" t="n">
        <v>134</v>
      </c>
      <c r="D5" s="24" t="n">
        <v>21</v>
      </c>
      <c r="E5" s="24" t="n">
        <v>17</v>
      </c>
      <c r="F5" s="24" t="n">
        <v>0</v>
      </c>
      <c r="G5" s="27" t="n">
        <v>520</v>
      </c>
      <c r="H5" s="28">
        <f>IF(OR(B5="",B5=0),"",C5/B5)</f>
        <v/>
      </c>
      <c r="I5" s="28">
        <f>IF(OR(B5="",B5=0),"",D5/B5)</f>
        <v/>
      </c>
      <c r="J5" s="28">
        <f>IF(OR(B5="",B5=0),"",E5/B5)</f>
        <v/>
      </c>
      <c r="K5" s="29">
        <f>IF(OR(B5="",B5=0),"",G5/B5)</f>
        <v/>
      </c>
      <c r="L5" s="18">
        <f>IF(B5="","",IF(AND(H5&gt;=Settings!$B$5,I5&lt;=Settings!$B$6,J5&lt;=Settings!$B$7,F5&lt;=Settings!$B$8,K5&lt;=Settings!$B$9),"All targets met","Check: "&amp;IF(H5&lt;Settings!$B$5,"success ","")&amp;IF(I5&gt;Settings!$B$6,"escalation ","")&amp;IF(J5&gt;Settings!$B$7,"override ","")&amp;IF(F5&gt;Settings!$B$8,"incidents ","")&amp;IF(K5&gt;Settings!$B$9,"cost","")))</f>
        <v/>
      </c>
    </row>
    <row r="6">
      <c r="A6" s="20" t="inlineStr">
        <is>
          <t>2026-07</t>
        </is>
      </c>
      <c r="B6" s="24" t="n">
        <v>305</v>
      </c>
      <c r="C6" s="24" t="n">
        <v>262</v>
      </c>
      <c r="D6" s="24" t="n">
        <v>38</v>
      </c>
      <c r="E6" s="24" t="n">
        <v>29</v>
      </c>
      <c r="F6" s="24" t="n">
        <v>0</v>
      </c>
      <c r="G6" s="27" t="n">
        <v>910</v>
      </c>
      <c r="H6" s="28">
        <f>IF(OR(B6="",B6=0),"",C6/B6)</f>
        <v/>
      </c>
      <c r="I6" s="28">
        <f>IF(OR(B6="",B6=0),"",D6/B6)</f>
        <v/>
      </c>
      <c r="J6" s="28">
        <f>IF(OR(B6="",B6=0),"",E6/B6)</f>
        <v/>
      </c>
      <c r="K6" s="29">
        <f>IF(OR(B6="",B6=0),"",G6/B6)</f>
        <v/>
      </c>
      <c r="L6" s="18">
        <f>IF(B6="","",IF(AND(H6&gt;=Settings!$B$5,I6&lt;=Settings!$B$6,J6&lt;=Settings!$B$7,F6&lt;=Settings!$B$8,K6&lt;=Settings!$B$9),"All targets met","Check: "&amp;IF(H6&lt;Settings!$B$5,"success ","")&amp;IF(I6&gt;Settings!$B$6,"escalation ","")&amp;IF(J6&gt;Settings!$B$7,"override ","")&amp;IF(F6&gt;Settings!$B$8,"incidents ","")&amp;IF(K6&gt;Settings!$B$9,"cost","")))</f>
        <v/>
      </c>
    </row>
    <row r="7">
      <c r="A7" s="20" t="inlineStr">
        <is>
          <t>2026-08</t>
        </is>
      </c>
      <c r="B7" s="24" t="n">
        <v>410</v>
      </c>
      <c r="C7" s="24" t="n">
        <v>365</v>
      </c>
      <c r="D7" s="24" t="n">
        <v>48</v>
      </c>
      <c r="E7" s="24" t="n">
        <v>36</v>
      </c>
      <c r="F7" s="24" t="n">
        <v>0</v>
      </c>
      <c r="G7" s="27" t="n">
        <v>1190</v>
      </c>
      <c r="H7" s="28">
        <f>IF(OR(B7="",B7=0),"",C7/B7)</f>
        <v/>
      </c>
      <c r="I7" s="28">
        <f>IF(OR(B7="",B7=0),"",D7/B7)</f>
        <v/>
      </c>
      <c r="J7" s="28">
        <f>IF(OR(B7="",B7=0),"",E7/B7)</f>
        <v/>
      </c>
      <c r="K7" s="29">
        <f>IF(OR(B7="",B7=0),"",G7/B7)</f>
        <v/>
      </c>
      <c r="L7" s="18">
        <f>IF(B7="","",IF(AND(H7&gt;=Settings!$B$5,I7&lt;=Settings!$B$6,J7&lt;=Settings!$B$7,F7&lt;=Settings!$B$8,K7&lt;=Settings!$B$9),"All targets met","Check: "&amp;IF(H7&lt;Settings!$B$5,"success ","")&amp;IF(I7&gt;Settings!$B$6,"escalation ","")&amp;IF(J7&gt;Settings!$B$7,"override ","")&amp;IF(F7&gt;Settings!$B$8,"incidents ","")&amp;IF(K7&gt;Settings!$B$9,"cost","")))</f>
        <v/>
      </c>
    </row>
    <row r="8">
      <c r="A8" s="20" t="inlineStr">
        <is>
          <t>2026-09</t>
        </is>
      </c>
      <c r="B8" s="24" t="n">
        <v>455</v>
      </c>
      <c r="C8" s="24" t="n">
        <v>412</v>
      </c>
      <c r="D8" s="24" t="n">
        <v>49</v>
      </c>
      <c r="E8" s="24" t="n">
        <v>33</v>
      </c>
      <c r="F8" s="24" t="n">
        <v>0</v>
      </c>
      <c r="G8" s="27" t="n">
        <v>1280</v>
      </c>
      <c r="H8" s="28">
        <f>IF(OR(B8="",B8=0),"",C8/B8)</f>
        <v/>
      </c>
      <c r="I8" s="28">
        <f>IF(OR(B8="",B8=0),"",D8/B8)</f>
        <v/>
      </c>
      <c r="J8" s="28">
        <f>IF(OR(B8="",B8=0),"",E8/B8)</f>
        <v/>
      </c>
      <c r="K8" s="29">
        <f>IF(OR(B8="",B8=0),"",G8/B8)</f>
        <v/>
      </c>
      <c r="L8" s="18">
        <f>IF(B8="","",IF(AND(H8&gt;=Settings!$B$5,I8&lt;=Settings!$B$6,J8&lt;=Settings!$B$7,F8&lt;=Settings!$B$8,K8&lt;=Settings!$B$9),"All targets met","Check: "&amp;IF(H8&lt;Settings!$B$5,"success ","")&amp;IF(I8&gt;Settings!$B$6,"escalation ","")&amp;IF(J8&gt;Settings!$B$7,"override ","")&amp;IF(F8&gt;Settings!$B$8,"incidents ","")&amp;IF(K8&gt;Settings!$B$9,"cost","")))</f>
        <v/>
      </c>
    </row>
    <row r="9">
      <c r="A9" s="20" t="n"/>
      <c r="B9" s="24" t="n"/>
      <c r="C9" s="24" t="n"/>
      <c r="D9" s="24" t="n"/>
      <c r="E9" s="24" t="n"/>
      <c r="F9" s="24" t="n"/>
      <c r="G9" s="27" t="n"/>
      <c r="H9" s="28">
        <f>IF(OR(B9="",B9=0),"",C9/B9)</f>
        <v/>
      </c>
      <c r="I9" s="28">
        <f>IF(OR(B9="",B9=0),"",D9/B9)</f>
        <v/>
      </c>
      <c r="J9" s="28">
        <f>IF(OR(B9="",B9=0),"",E9/B9)</f>
        <v/>
      </c>
      <c r="K9" s="29">
        <f>IF(OR(B9="",B9=0),"",G9/B9)</f>
        <v/>
      </c>
      <c r="L9" s="18">
        <f>IF(B9="","",IF(AND(H9&gt;=Settings!$B$5,I9&lt;=Settings!$B$6,J9&lt;=Settings!$B$7,F9&lt;=Settings!$B$8,K9&lt;=Settings!$B$9),"All targets met","Check: "&amp;IF(H9&lt;Settings!$B$5,"success ","")&amp;IF(I9&gt;Settings!$B$6,"escalation ","")&amp;IF(J9&gt;Settings!$B$7,"override ","")&amp;IF(F9&gt;Settings!$B$8,"incidents ","")&amp;IF(K9&gt;Settings!$B$9,"cost","")))</f>
        <v/>
      </c>
    </row>
    <row r="10">
      <c r="A10" s="20" t="n"/>
      <c r="B10" s="24" t="n"/>
      <c r="C10" s="24" t="n"/>
      <c r="D10" s="24" t="n"/>
      <c r="E10" s="24" t="n"/>
      <c r="F10" s="24" t="n"/>
      <c r="G10" s="27" t="n"/>
      <c r="H10" s="28">
        <f>IF(OR(B10="",B10=0),"",C10/B10)</f>
        <v/>
      </c>
      <c r="I10" s="28">
        <f>IF(OR(B10="",B10=0),"",D10/B10)</f>
        <v/>
      </c>
      <c r="J10" s="28">
        <f>IF(OR(B10="",B10=0),"",E10/B10)</f>
        <v/>
      </c>
      <c r="K10" s="29">
        <f>IF(OR(B10="",B10=0),"",G10/B10)</f>
        <v/>
      </c>
      <c r="L10" s="18">
        <f>IF(B10="","",IF(AND(H10&gt;=Settings!$B$5,I10&lt;=Settings!$B$6,J10&lt;=Settings!$B$7,F10&lt;=Settings!$B$8,K10&lt;=Settings!$B$9),"All targets met","Check: "&amp;IF(H10&lt;Settings!$B$5,"success ","")&amp;IF(I10&gt;Settings!$B$6,"escalation ","")&amp;IF(J10&gt;Settings!$B$7,"override ","")&amp;IF(F10&gt;Settings!$B$8,"incidents ","")&amp;IF(K10&gt;Settings!$B$9,"cost","")))</f>
        <v/>
      </c>
    </row>
    <row r="11">
      <c r="A11" s="20" t="n"/>
      <c r="B11" s="24" t="n"/>
      <c r="C11" s="24" t="n"/>
      <c r="D11" s="24" t="n"/>
      <c r="E11" s="24" t="n"/>
      <c r="F11" s="24" t="n"/>
      <c r="G11" s="27" t="n"/>
      <c r="H11" s="28">
        <f>IF(OR(B11="",B11=0),"",C11/B11)</f>
        <v/>
      </c>
      <c r="I11" s="28">
        <f>IF(OR(B11="",B11=0),"",D11/B11)</f>
        <v/>
      </c>
      <c r="J11" s="28">
        <f>IF(OR(B11="",B11=0),"",E11/B11)</f>
        <v/>
      </c>
      <c r="K11" s="29">
        <f>IF(OR(B11="",B11=0),"",G11/B11)</f>
        <v/>
      </c>
      <c r="L11" s="18">
        <f>IF(B11="","",IF(AND(H11&gt;=Settings!$B$5,I11&lt;=Settings!$B$6,J11&lt;=Settings!$B$7,F11&lt;=Settings!$B$8,K11&lt;=Settings!$B$9),"All targets met","Check: "&amp;IF(H11&lt;Settings!$B$5,"success ","")&amp;IF(I11&gt;Settings!$B$6,"escalation ","")&amp;IF(J11&gt;Settings!$B$7,"override ","")&amp;IF(F11&gt;Settings!$B$8,"incidents ","")&amp;IF(K11&gt;Settings!$B$9,"cost","")))</f>
        <v/>
      </c>
    </row>
    <row r="12">
      <c r="A12" s="20" t="n"/>
      <c r="B12" s="24" t="n"/>
      <c r="C12" s="24" t="n"/>
      <c r="D12" s="24" t="n"/>
      <c r="E12" s="24" t="n"/>
      <c r="F12" s="24" t="n"/>
      <c r="G12" s="27" t="n"/>
      <c r="H12" s="28">
        <f>IF(OR(B12="",B12=0),"",C12/B12)</f>
        <v/>
      </c>
      <c r="I12" s="28">
        <f>IF(OR(B12="",B12=0),"",D12/B12)</f>
        <v/>
      </c>
      <c r="J12" s="28">
        <f>IF(OR(B12="",B12=0),"",E12/B12)</f>
        <v/>
      </c>
      <c r="K12" s="29">
        <f>IF(OR(B12="",B12=0),"",G12/B12)</f>
        <v/>
      </c>
      <c r="L12" s="18">
        <f>IF(B12="","",IF(AND(H12&gt;=Settings!$B$5,I12&lt;=Settings!$B$6,J12&lt;=Settings!$B$7,F12&lt;=Settings!$B$8,K12&lt;=Settings!$B$9),"All targets met","Check: "&amp;IF(H12&lt;Settings!$B$5,"success ","")&amp;IF(I12&gt;Settings!$B$6,"escalation ","")&amp;IF(J12&gt;Settings!$B$7,"override ","")&amp;IF(F12&gt;Settings!$B$8,"incidents ","")&amp;IF(K12&gt;Settings!$B$9,"cost","")))</f>
        <v/>
      </c>
    </row>
    <row r="13">
      <c r="A13" s="20" t="n"/>
      <c r="B13" s="24" t="n"/>
      <c r="C13" s="24" t="n"/>
      <c r="D13" s="24" t="n"/>
      <c r="E13" s="24" t="n"/>
      <c r="F13" s="24" t="n"/>
      <c r="G13" s="27" t="n"/>
      <c r="H13" s="28">
        <f>IF(OR(B13="",B13=0),"",C13/B13)</f>
        <v/>
      </c>
      <c r="I13" s="28">
        <f>IF(OR(B13="",B13=0),"",D13/B13)</f>
        <v/>
      </c>
      <c r="J13" s="28">
        <f>IF(OR(B13="",B13=0),"",E13/B13)</f>
        <v/>
      </c>
      <c r="K13" s="29">
        <f>IF(OR(B13="",B13=0),"",G13/B13)</f>
        <v/>
      </c>
      <c r="L13" s="18">
        <f>IF(B13="","",IF(AND(H13&gt;=Settings!$B$5,I13&lt;=Settings!$B$6,J13&lt;=Settings!$B$7,F13&lt;=Settings!$B$8,K13&lt;=Settings!$B$9),"All targets met","Check: "&amp;IF(H13&lt;Settings!$B$5,"success ","")&amp;IF(I13&gt;Settings!$B$6,"escalation ","")&amp;IF(J13&gt;Settings!$B$7,"override ","")&amp;IF(F13&gt;Settings!$B$8,"incidents ","")&amp;IF(K13&gt;Settings!$B$9,"cost","")))</f>
        <v/>
      </c>
    </row>
    <row r="14">
      <c r="A14" s="20" t="n"/>
      <c r="B14" s="24" t="n"/>
      <c r="C14" s="24" t="n"/>
      <c r="D14" s="24" t="n"/>
      <c r="E14" s="24" t="n"/>
      <c r="F14" s="24" t="n"/>
      <c r="G14" s="27" t="n"/>
      <c r="H14" s="28">
        <f>IF(OR(B14="",B14=0),"",C14/B14)</f>
        <v/>
      </c>
      <c r="I14" s="28">
        <f>IF(OR(B14="",B14=0),"",D14/B14)</f>
        <v/>
      </c>
      <c r="J14" s="28">
        <f>IF(OR(B14="",B14=0),"",E14/B14)</f>
        <v/>
      </c>
      <c r="K14" s="29">
        <f>IF(OR(B14="",B14=0),"",G14/B14)</f>
        <v/>
      </c>
      <c r="L14" s="18">
        <f>IF(B14="","",IF(AND(H14&gt;=Settings!$B$5,I14&lt;=Settings!$B$6,J14&lt;=Settings!$B$7,F14&lt;=Settings!$B$8,K14&lt;=Settings!$B$9),"All targets met","Check: "&amp;IF(H14&lt;Settings!$B$5,"success ","")&amp;IF(I14&gt;Settings!$B$6,"escalation ","")&amp;IF(J14&gt;Settings!$B$7,"override ","")&amp;IF(F14&gt;Settings!$B$8,"incidents ","")&amp;IF(K14&gt;Settings!$B$9,"cost","")))</f>
        <v/>
      </c>
    </row>
    <row r="15">
      <c r="A15" s="20" t="n"/>
      <c r="B15" s="24" t="n"/>
      <c r="C15" s="24" t="n"/>
      <c r="D15" s="24" t="n"/>
      <c r="E15" s="24" t="n"/>
      <c r="F15" s="24" t="n"/>
      <c r="G15" s="27" t="n"/>
      <c r="H15" s="28">
        <f>IF(OR(B15="",B15=0),"",C15/B15)</f>
        <v/>
      </c>
      <c r="I15" s="28">
        <f>IF(OR(B15="",B15=0),"",D15/B15)</f>
        <v/>
      </c>
      <c r="J15" s="28">
        <f>IF(OR(B15="",B15=0),"",E15/B15)</f>
        <v/>
      </c>
      <c r="K15" s="29">
        <f>IF(OR(B15="",B15=0),"",G15/B15)</f>
        <v/>
      </c>
      <c r="L15" s="18">
        <f>IF(B15="","",IF(AND(H15&gt;=Settings!$B$5,I15&lt;=Settings!$B$6,J15&lt;=Settings!$B$7,F15&lt;=Settings!$B$8,K15&lt;=Settings!$B$9),"All targets met","Check: "&amp;IF(H15&lt;Settings!$B$5,"success ","")&amp;IF(I15&gt;Settings!$B$6,"escalation ","")&amp;IF(J15&gt;Settings!$B$7,"override ","")&amp;IF(F15&gt;Settings!$B$8,"incidents ","")&amp;IF(K15&gt;Settings!$B$9,"cost","")))</f>
        <v/>
      </c>
    </row>
    <row r="16">
      <c r="A16" s="20" t="n"/>
      <c r="B16" s="24" t="n"/>
      <c r="C16" s="24" t="n"/>
      <c r="D16" s="24" t="n"/>
      <c r="E16" s="24" t="n"/>
      <c r="F16" s="24" t="n"/>
      <c r="G16" s="27" t="n"/>
      <c r="H16" s="28">
        <f>IF(OR(B16="",B16=0),"",C16/B16)</f>
        <v/>
      </c>
      <c r="I16" s="28">
        <f>IF(OR(B16="",B16=0),"",D16/B16)</f>
        <v/>
      </c>
      <c r="J16" s="28">
        <f>IF(OR(B16="",B16=0),"",E16/B16)</f>
        <v/>
      </c>
      <c r="K16" s="29">
        <f>IF(OR(B16="",B16=0),"",G16/B16)</f>
        <v/>
      </c>
      <c r="L16" s="18">
        <f>IF(B16="","",IF(AND(H16&gt;=Settings!$B$5,I16&lt;=Settings!$B$6,J16&lt;=Settings!$B$7,F16&lt;=Settings!$B$8,K16&lt;=Settings!$B$9),"All targets met","Check: "&amp;IF(H16&lt;Settings!$B$5,"success ","")&amp;IF(I16&gt;Settings!$B$6,"escalation ","")&amp;IF(J16&gt;Settings!$B$7,"override ","")&amp;IF(F16&gt;Settings!$B$8,"incidents ","")&amp;IF(K16&gt;Settings!$B$9,"cost","")))</f>
        <v/>
      </c>
    </row>
    <row r="17">
      <c r="A17" s="20" t="n"/>
      <c r="B17" s="24" t="n"/>
      <c r="C17" s="24" t="n"/>
      <c r="D17" s="24" t="n"/>
      <c r="E17" s="24" t="n"/>
      <c r="F17" s="24" t="n"/>
      <c r="G17" s="27" t="n"/>
      <c r="H17" s="28">
        <f>IF(OR(B17="",B17=0),"",C17/B17)</f>
        <v/>
      </c>
      <c r="I17" s="28">
        <f>IF(OR(B17="",B17=0),"",D17/B17)</f>
        <v/>
      </c>
      <c r="J17" s="28">
        <f>IF(OR(B17="",B17=0),"",E17/B17)</f>
        <v/>
      </c>
      <c r="K17" s="29">
        <f>IF(OR(B17="",B17=0),"",G17/B17)</f>
        <v/>
      </c>
      <c r="L17" s="18">
        <f>IF(B17="","",IF(AND(H17&gt;=Settings!$B$5,I17&lt;=Settings!$B$6,J17&lt;=Settings!$B$7,F17&lt;=Settings!$B$8,K17&lt;=Settings!$B$9),"All targets met","Check: "&amp;IF(H17&lt;Settings!$B$5,"success ","")&amp;IF(I17&gt;Settings!$B$6,"escalation ","")&amp;IF(J17&gt;Settings!$B$7,"override ","")&amp;IF(F17&gt;Settings!$B$8,"incidents ","")&amp;IF(K17&gt;Settings!$B$9,"cost","")))</f>
        <v/>
      </c>
    </row>
    <row r="18">
      <c r="A18" s="20" t="n"/>
      <c r="B18" s="24" t="n"/>
      <c r="C18" s="24" t="n"/>
      <c r="D18" s="24" t="n"/>
      <c r="E18" s="24" t="n"/>
      <c r="F18" s="24" t="n"/>
      <c r="G18" s="27" t="n"/>
      <c r="H18" s="28">
        <f>IF(OR(B18="",B18=0),"",C18/B18)</f>
        <v/>
      </c>
      <c r="I18" s="28">
        <f>IF(OR(B18="",B18=0),"",D18/B18)</f>
        <v/>
      </c>
      <c r="J18" s="28">
        <f>IF(OR(B18="",B18=0),"",E18/B18)</f>
        <v/>
      </c>
      <c r="K18" s="29">
        <f>IF(OR(B18="",B18=0),"",G18/B18)</f>
        <v/>
      </c>
      <c r="L18" s="18">
        <f>IF(B18="","",IF(AND(H18&gt;=Settings!$B$5,I18&lt;=Settings!$B$6,J18&lt;=Settings!$B$7,F18&lt;=Settings!$B$8,K18&lt;=Settings!$B$9),"All targets met","Check: "&amp;IF(H18&lt;Settings!$B$5,"success ","")&amp;IF(I18&gt;Settings!$B$6,"escalation ","")&amp;IF(J18&gt;Settings!$B$7,"override ","")&amp;IF(F18&gt;Settings!$B$8,"incidents ","")&amp;IF(K18&gt;Settings!$B$9,"cost","")))</f>
        <v/>
      </c>
    </row>
    <row r="19">
      <c r="A19" s="20" t="n"/>
      <c r="B19" s="24" t="n"/>
      <c r="C19" s="24" t="n"/>
      <c r="D19" s="24" t="n"/>
      <c r="E19" s="24" t="n"/>
      <c r="F19" s="24" t="n"/>
      <c r="G19" s="27" t="n"/>
      <c r="H19" s="28">
        <f>IF(OR(B19="",B19=0),"",C19/B19)</f>
        <v/>
      </c>
      <c r="I19" s="28">
        <f>IF(OR(B19="",B19=0),"",D19/B19)</f>
        <v/>
      </c>
      <c r="J19" s="28">
        <f>IF(OR(B19="",B19=0),"",E19/B19)</f>
        <v/>
      </c>
      <c r="K19" s="29">
        <f>IF(OR(B19="",B19=0),"",G19/B19)</f>
        <v/>
      </c>
      <c r="L19" s="18">
        <f>IF(B19="","",IF(AND(H19&gt;=Settings!$B$5,I19&lt;=Settings!$B$6,J19&lt;=Settings!$B$7,F19&lt;=Settings!$B$8,K19&lt;=Settings!$B$9),"All targets met","Check: "&amp;IF(H19&lt;Settings!$B$5,"success ","")&amp;IF(I19&gt;Settings!$B$6,"escalation ","")&amp;IF(J19&gt;Settings!$B$7,"override ","")&amp;IF(F19&gt;Settings!$B$8,"incidents ","")&amp;IF(K19&gt;Settings!$B$9,"cost","")))</f>
        <v/>
      </c>
    </row>
    <row r="20">
      <c r="A20" s="20" t="n"/>
      <c r="B20" s="24" t="n"/>
      <c r="C20" s="24" t="n"/>
      <c r="D20" s="24" t="n"/>
      <c r="E20" s="24" t="n"/>
      <c r="F20" s="24" t="n"/>
      <c r="G20" s="27" t="n"/>
      <c r="H20" s="28">
        <f>IF(OR(B20="",B20=0),"",C20/B20)</f>
        <v/>
      </c>
      <c r="I20" s="28">
        <f>IF(OR(B20="",B20=0),"",D20/B20)</f>
        <v/>
      </c>
      <c r="J20" s="28">
        <f>IF(OR(B20="",B20=0),"",E20/B20)</f>
        <v/>
      </c>
      <c r="K20" s="29">
        <f>IF(OR(B20="",B20=0),"",G20/B20)</f>
        <v/>
      </c>
      <c r="L20" s="18">
        <f>IF(B20="","",IF(AND(H20&gt;=Settings!$B$5,I20&lt;=Settings!$B$6,J20&lt;=Settings!$B$7,F20&lt;=Settings!$B$8,K20&lt;=Settings!$B$9),"All targets met","Check: "&amp;IF(H20&lt;Settings!$B$5,"success ","")&amp;IF(I20&gt;Settings!$B$6,"escalation ","")&amp;IF(J20&gt;Settings!$B$7,"override ","")&amp;IF(F20&gt;Settings!$B$8,"incidents ","")&amp;IF(K20&gt;Settings!$B$9,"cost","")))</f>
        <v/>
      </c>
    </row>
    <row r="21">
      <c r="A21" s="20" t="n"/>
      <c r="B21" s="24" t="n"/>
      <c r="C21" s="24" t="n"/>
      <c r="D21" s="24" t="n"/>
      <c r="E21" s="24" t="n"/>
      <c r="F21" s="24" t="n"/>
      <c r="G21" s="27" t="n"/>
      <c r="H21" s="28">
        <f>IF(OR(B21="",B21=0),"",C21/B21)</f>
        <v/>
      </c>
      <c r="I21" s="28">
        <f>IF(OR(B21="",B21=0),"",D21/B21)</f>
        <v/>
      </c>
      <c r="J21" s="28">
        <f>IF(OR(B21="",B21=0),"",E21/B21)</f>
        <v/>
      </c>
      <c r="K21" s="29">
        <f>IF(OR(B21="",B21=0),"",G21/B21)</f>
        <v/>
      </c>
      <c r="L21" s="18">
        <f>IF(B21="","",IF(AND(H21&gt;=Settings!$B$5,I21&lt;=Settings!$B$6,J21&lt;=Settings!$B$7,F21&lt;=Settings!$B$8,K21&lt;=Settings!$B$9),"All targets met","Check: "&amp;IF(H21&lt;Settings!$B$5,"success ","")&amp;IF(I21&gt;Settings!$B$6,"escalation ","")&amp;IF(J21&gt;Settings!$B$7,"override ","")&amp;IF(F21&gt;Settings!$B$8,"incidents ","")&amp;IF(K21&gt;Settings!$B$9,"cost","")))</f>
        <v/>
      </c>
    </row>
    <row r="22">
      <c r="A22" s="20" t="n"/>
      <c r="B22" s="24" t="n"/>
      <c r="C22" s="24" t="n"/>
      <c r="D22" s="24" t="n"/>
      <c r="E22" s="24" t="n"/>
      <c r="F22" s="24" t="n"/>
      <c r="G22" s="27" t="n"/>
      <c r="H22" s="28">
        <f>IF(OR(B22="",B22=0),"",C22/B22)</f>
        <v/>
      </c>
      <c r="I22" s="28">
        <f>IF(OR(B22="",B22=0),"",D22/B22)</f>
        <v/>
      </c>
      <c r="J22" s="28">
        <f>IF(OR(B22="",B22=0),"",E22/B22)</f>
        <v/>
      </c>
      <c r="K22" s="29">
        <f>IF(OR(B22="",B22=0),"",G22/B22)</f>
        <v/>
      </c>
      <c r="L22" s="18">
        <f>IF(B22="","",IF(AND(H22&gt;=Settings!$B$5,I22&lt;=Settings!$B$6,J22&lt;=Settings!$B$7,F22&lt;=Settings!$B$8,K22&lt;=Settings!$B$9),"All targets met","Check: "&amp;IF(H22&lt;Settings!$B$5,"success ","")&amp;IF(I22&gt;Settings!$B$6,"escalation ","")&amp;IF(J22&gt;Settings!$B$7,"override ","")&amp;IF(F22&gt;Settings!$B$8,"incidents ","")&amp;IF(K22&gt;Settings!$B$9,"cost","")))</f>
        <v/>
      </c>
    </row>
    <row r="23">
      <c r="A23" s="20" t="n"/>
      <c r="B23" s="24" t="n"/>
      <c r="C23" s="24" t="n"/>
      <c r="D23" s="24" t="n"/>
      <c r="E23" s="24" t="n"/>
      <c r="F23" s="24" t="n"/>
      <c r="G23" s="27" t="n"/>
      <c r="H23" s="28">
        <f>IF(OR(B23="",B23=0),"",C23/B23)</f>
        <v/>
      </c>
      <c r="I23" s="28">
        <f>IF(OR(B23="",B23=0),"",D23/B23)</f>
        <v/>
      </c>
      <c r="J23" s="28">
        <f>IF(OR(B23="",B23=0),"",E23/B23)</f>
        <v/>
      </c>
      <c r="K23" s="29">
        <f>IF(OR(B23="",B23=0),"",G23/B23)</f>
        <v/>
      </c>
      <c r="L23" s="18">
        <f>IF(B23="","",IF(AND(H23&gt;=Settings!$B$5,I23&lt;=Settings!$B$6,J23&lt;=Settings!$B$7,F23&lt;=Settings!$B$8,K23&lt;=Settings!$B$9),"All targets met","Check: "&amp;IF(H23&lt;Settings!$B$5,"success ","")&amp;IF(I23&gt;Settings!$B$6,"escalation ","")&amp;IF(J23&gt;Settings!$B$7,"override ","")&amp;IF(F23&gt;Settings!$B$8,"incidents ","")&amp;IF(K23&gt;Settings!$B$9,"cost","")))</f>
        <v/>
      </c>
    </row>
    <row r="24">
      <c r="A24" s="20" t="n"/>
      <c r="B24" s="24" t="n"/>
      <c r="C24" s="24" t="n"/>
      <c r="D24" s="24" t="n"/>
      <c r="E24" s="24" t="n"/>
      <c r="F24" s="24" t="n"/>
      <c r="G24" s="27" t="n"/>
      <c r="H24" s="28">
        <f>IF(OR(B24="",B24=0),"",C24/B24)</f>
        <v/>
      </c>
      <c r="I24" s="28">
        <f>IF(OR(B24="",B24=0),"",D24/B24)</f>
        <v/>
      </c>
      <c r="J24" s="28">
        <f>IF(OR(B24="",B24=0),"",E24/B24)</f>
        <v/>
      </c>
      <c r="K24" s="29">
        <f>IF(OR(B24="",B24=0),"",G24/B24)</f>
        <v/>
      </c>
      <c r="L24" s="18">
        <f>IF(B24="","",IF(AND(H24&gt;=Settings!$B$5,I24&lt;=Settings!$B$6,J24&lt;=Settings!$B$7,F24&lt;=Settings!$B$8,K24&lt;=Settings!$B$9),"All targets met","Check: "&amp;IF(H24&lt;Settings!$B$5,"success ","")&amp;IF(I24&gt;Settings!$B$6,"escalation ","")&amp;IF(J24&gt;Settings!$B$7,"override ","")&amp;IF(F24&gt;Settings!$B$8,"incidents ","")&amp;IF(K24&gt;Settings!$B$9,"cost","")))</f>
        <v/>
      </c>
    </row>
    <row r="25">
      <c r="A25" s="20" t="n"/>
      <c r="B25" s="24" t="n"/>
      <c r="C25" s="24" t="n"/>
      <c r="D25" s="24" t="n"/>
      <c r="E25" s="24" t="n"/>
      <c r="F25" s="24" t="n"/>
      <c r="G25" s="27" t="n"/>
      <c r="H25" s="28">
        <f>IF(OR(B25="",B25=0),"",C25/B25)</f>
        <v/>
      </c>
      <c r="I25" s="28">
        <f>IF(OR(B25="",B25=0),"",D25/B25)</f>
        <v/>
      </c>
      <c r="J25" s="28">
        <f>IF(OR(B25="",B25=0),"",E25/B25)</f>
        <v/>
      </c>
      <c r="K25" s="29">
        <f>IF(OR(B25="",B25=0),"",G25/B25)</f>
        <v/>
      </c>
      <c r="L25" s="18">
        <f>IF(B25="","",IF(AND(H25&gt;=Settings!$B$5,I25&lt;=Settings!$B$6,J25&lt;=Settings!$B$7,F25&lt;=Settings!$B$8,K25&lt;=Settings!$B$9),"All targets met","Check: "&amp;IF(H25&lt;Settings!$B$5,"success ","")&amp;IF(I25&gt;Settings!$B$6,"escalation ","")&amp;IF(J25&gt;Settings!$B$7,"override ","")&amp;IF(F25&gt;Settings!$B$8,"incidents ","")&amp;IF(K25&gt;Settings!$B$9,"cost","")))</f>
        <v/>
      </c>
    </row>
    <row r="26">
      <c r="A26" s="20" t="n"/>
      <c r="B26" s="24" t="n"/>
      <c r="C26" s="24" t="n"/>
      <c r="D26" s="24" t="n"/>
      <c r="E26" s="24" t="n"/>
      <c r="F26" s="24" t="n"/>
      <c r="G26" s="27" t="n"/>
      <c r="H26" s="28">
        <f>IF(OR(B26="",B26=0),"",C26/B26)</f>
        <v/>
      </c>
      <c r="I26" s="28">
        <f>IF(OR(B26="",B26=0),"",D26/B26)</f>
        <v/>
      </c>
      <c r="J26" s="28">
        <f>IF(OR(B26="",B26=0),"",E26/B26)</f>
        <v/>
      </c>
      <c r="K26" s="29">
        <f>IF(OR(B26="",B26=0),"",G26/B26)</f>
        <v/>
      </c>
      <c r="L26" s="18">
        <f>IF(B26="","",IF(AND(H26&gt;=Settings!$B$5,I26&lt;=Settings!$B$6,J26&lt;=Settings!$B$7,F26&lt;=Settings!$B$8,K26&lt;=Settings!$B$9),"All targets met","Check: "&amp;IF(H26&lt;Settings!$B$5,"success ","")&amp;IF(I26&gt;Settings!$B$6,"escalation ","")&amp;IF(J26&gt;Settings!$B$7,"override ","")&amp;IF(F26&gt;Settings!$B$8,"incidents ","")&amp;IF(K26&gt;Settings!$B$9,"cost","")))</f>
        <v/>
      </c>
    </row>
    <row r="27">
      <c r="A27" s="20" t="n"/>
      <c r="B27" s="24" t="n"/>
      <c r="C27" s="24" t="n"/>
      <c r="D27" s="24" t="n"/>
      <c r="E27" s="24" t="n"/>
      <c r="F27" s="24" t="n"/>
      <c r="G27" s="27" t="n"/>
      <c r="H27" s="28">
        <f>IF(OR(B27="",B27=0),"",C27/B27)</f>
        <v/>
      </c>
      <c r="I27" s="28">
        <f>IF(OR(B27="",B27=0),"",D27/B27)</f>
        <v/>
      </c>
      <c r="J27" s="28">
        <f>IF(OR(B27="",B27=0),"",E27/B27)</f>
        <v/>
      </c>
      <c r="K27" s="29">
        <f>IF(OR(B27="",B27=0),"",G27/B27)</f>
        <v/>
      </c>
      <c r="L27" s="18">
        <f>IF(B27="","",IF(AND(H27&gt;=Settings!$B$5,I27&lt;=Settings!$B$6,J27&lt;=Settings!$B$7,F27&lt;=Settings!$B$8,K27&lt;=Settings!$B$9),"All targets met","Check: "&amp;IF(H27&lt;Settings!$B$5,"success ","")&amp;IF(I27&gt;Settings!$B$6,"escalation ","")&amp;IF(J27&gt;Settings!$B$7,"override ","")&amp;IF(F27&gt;Settings!$B$8,"incidents ","")&amp;IF(K27&gt;Settings!$B$9,"cost","")))</f>
        <v/>
      </c>
    </row>
    <row r="28">
      <c r="A28" s="20" t="n"/>
      <c r="B28" s="24" t="n"/>
      <c r="C28" s="24" t="n"/>
      <c r="D28" s="24" t="n"/>
      <c r="E28" s="24" t="n"/>
      <c r="F28" s="24" t="n"/>
      <c r="G28" s="27" t="n"/>
      <c r="H28" s="28">
        <f>IF(OR(B28="",B28=0),"",C28/B28)</f>
        <v/>
      </c>
      <c r="I28" s="28">
        <f>IF(OR(B28="",B28=0),"",D28/B28)</f>
        <v/>
      </c>
      <c r="J28" s="28">
        <f>IF(OR(B28="",B28=0),"",E28/B28)</f>
        <v/>
      </c>
      <c r="K28" s="29">
        <f>IF(OR(B28="",B28=0),"",G28/B28)</f>
        <v/>
      </c>
      <c r="L28" s="18">
        <f>IF(B28="","",IF(AND(H28&gt;=Settings!$B$5,I28&lt;=Settings!$B$6,J28&lt;=Settings!$B$7,F28&lt;=Settings!$B$8,K28&lt;=Settings!$B$9),"All targets met","Check: "&amp;IF(H28&lt;Settings!$B$5,"success ","")&amp;IF(I28&gt;Settings!$B$6,"escalation ","")&amp;IF(J28&gt;Settings!$B$7,"override ","")&amp;IF(F28&gt;Settings!$B$8,"incidents ","")&amp;IF(K28&gt;Settings!$B$9,"cost","")))</f>
        <v/>
      </c>
    </row>
  </sheetData>
  <conditionalFormatting sqref="L5:L28">
    <cfRule type="expression" priority="1" dxfId="1">
      <formula>LEFT(L5,5)="Check"</formula>
    </cfRule>
  </conditionalFormatting>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12" customWidth="1" min="1" max="1"/>
    <col width="44" customWidth="1" min="2" max="2"/>
    <col width="14" customWidth="1" min="3" max="3"/>
    <col width="34" customWidth="1" min="4" max="4"/>
    <col width="14" customWidth="1" min="5" max="5"/>
    <col width="18" customWidth="1" min="6" max="6"/>
    <col width="34" customWidth="1" min="7" max="7"/>
  </cols>
  <sheetData>
    <row r="1">
      <c r="A1" s="1" t="inlineStr">
        <is>
          <t>CHANGE LOG</t>
        </is>
      </c>
    </row>
    <row r="2">
      <c r="A2" s="2" t="inlineStr">
        <is>
          <t>Record every change to instructions, tools, models, permissions, data, and limits.</t>
        </is>
      </c>
    </row>
    <row r="4" ht="36" customHeight="1">
      <c r="A4" s="22" t="inlineStr">
        <is>
          <t>Date</t>
        </is>
      </c>
      <c r="B4" s="22" t="inlineStr">
        <is>
          <t>Change</t>
        </is>
      </c>
      <c r="C4" s="22" t="inlineStr">
        <is>
          <t>Type</t>
        </is>
      </c>
      <c r="D4" s="22" t="inlineStr">
        <is>
          <t>Reason</t>
        </is>
      </c>
      <c r="E4" s="22" t="inlineStr">
        <is>
          <t>Tested before use (Yes / No)</t>
        </is>
      </c>
      <c r="F4" s="22" t="inlineStr">
        <is>
          <t>Approved by (role)</t>
        </is>
      </c>
      <c r="G4" s="22" t="inlineStr">
        <is>
          <t>Rollback plan</t>
        </is>
      </c>
    </row>
    <row r="5">
      <c r="A5" s="21" t="n">
        <v>46237</v>
      </c>
      <c r="B5" s="20" t="inlineStr">
        <is>
          <t>Added the safety keyword rule to the instructions</t>
        </is>
      </c>
      <c r="C5" s="20" t="inlineStr">
        <is>
          <t>Instructions</t>
        </is>
      </c>
      <c r="D5" s="20" t="inlineStr">
        <is>
          <t>Shadow test showed two safety orders rated routine</t>
        </is>
      </c>
      <c r="E5" s="24" t="inlineStr">
        <is>
          <t>Yes</t>
        </is>
      </c>
      <c r="F5" s="20" t="inlineStr">
        <is>
          <t>Maintenance lead</t>
        </is>
      </c>
      <c r="G5" s="20" t="inlineStr">
        <is>
          <t>Revert to the prior instructions file</t>
        </is>
      </c>
    </row>
    <row r="6">
      <c r="A6" s="21" t="n">
        <v>46293</v>
      </c>
      <c r="B6" s="20" t="inlineStr">
        <is>
          <t>Moved from assist to act with approval</t>
        </is>
      </c>
      <c r="C6" s="20" t="inlineStr">
        <is>
          <t>Permission</t>
        </is>
      </c>
      <c r="D6" s="20" t="inlineStr">
        <is>
          <t>Shadow test and two months of assist met the criteria</t>
        </is>
      </c>
      <c r="E6" s="24" t="inlineStr">
        <is>
          <t>Yes</t>
        </is>
      </c>
      <c r="F6" s="20" t="inlineStr">
        <is>
          <t>Operations manager</t>
        </is>
      </c>
      <c r="G6" s="20" t="inlineStr">
        <is>
          <t>Remove write permission on the priority field</t>
        </is>
      </c>
    </row>
    <row r="7">
      <c r="A7" s="21" t="n"/>
      <c r="B7" s="20" t="n"/>
      <c r="C7" s="20" t="n"/>
      <c r="D7" s="20" t="n"/>
      <c r="E7" s="24" t="n"/>
      <c r="F7" s="20" t="n"/>
      <c r="G7" s="20" t="n"/>
    </row>
    <row r="8">
      <c r="A8" s="21" t="n"/>
      <c r="B8" s="20" t="n"/>
      <c r="C8" s="20" t="n"/>
      <c r="D8" s="20" t="n"/>
      <c r="E8" s="24" t="n"/>
      <c r="F8" s="20" t="n"/>
      <c r="G8" s="20" t="n"/>
    </row>
    <row r="9">
      <c r="A9" s="21" t="n"/>
      <c r="B9" s="20" t="n"/>
      <c r="C9" s="20" t="n"/>
      <c r="D9" s="20" t="n"/>
      <c r="E9" s="24" t="n"/>
      <c r="F9" s="20" t="n"/>
      <c r="G9" s="20" t="n"/>
    </row>
    <row r="10">
      <c r="A10" s="21" t="n"/>
      <c r="B10" s="20" t="n"/>
      <c r="C10" s="20" t="n"/>
      <c r="D10" s="20" t="n"/>
      <c r="E10" s="24" t="n"/>
      <c r="F10" s="20" t="n"/>
      <c r="G10" s="20" t="n"/>
    </row>
    <row r="11">
      <c r="A11" s="21" t="n"/>
      <c r="B11" s="20" t="n"/>
      <c r="C11" s="20" t="n"/>
      <c r="D11" s="20" t="n"/>
      <c r="E11" s="24" t="n"/>
      <c r="F11" s="20" t="n"/>
      <c r="G11" s="20" t="n"/>
    </row>
    <row r="12">
      <c r="A12" s="21" t="n"/>
      <c r="B12" s="20" t="n"/>
      <c r="C12" s="20" t="n"/>
      <c r="D12" s="20" t="n"/>
      <c r="E12" s="24" t="n"/>
      <c r="F12" s="20" t="n"/>
      <c r="G12" s="20" t="n"/>
    </row>
    <row r="13">
      <c r="A13" s="21" t="n"/>
      <c r="B13" s="20" t="n"/>
      <c r="C13" s="20" t="n"/>
      <c r="D13" s="20" t="n"/>
      <c r="E13" s="24" t="n"/>
      <c r="F13" s="20" t="n"/>
      <c r="G13" s="20" t="n"/>
    </row>
    <row r="14">
      <c r="A14" s="21" t="n"/>
      <c r="B14" s="20" t="n"/>
      <c r="C14" s="20" t="n"/>
      <c r="D14" s="20" t="n"/>
      <c r="E14" s="24" t="n"/>
      <c r="F14" s="20" t="n"/>
      <c r="G14" s="20" t="n"/>
    </row>
    <row r="15">
      <c r="A15" s="21" t="n"/>
      <c r="B15" s="20" t="n"/>
      <c r="C15" s="20" t="n"/>
      <c r="D15" s="20" t="n"/>
      <c r="E15" s="24" t="n"/>
      <c r="F15" s="20" t="n"/>
      <c r="G15" s="20" t="n"/>
    </row>
    <row r="16">
      <c r="A16" s="21" t="n"/>
      <c r="B16" s="20" t="n"/>
      <c r="C16" s="20" t="n"/>
      <c r="D16" s="20" t="n"/>
      <c r="E16" s="24" t="n"/>
      <c r="F16" s="20" t="n"/>
      <c r="G16" s="20" t="n"/>
    </row>
    <row r="17">
      <c r="A17" s="21" t="n"/>
      <c r="B17" s="20" t="n"/>
      <c r="C17" s="20" t="n"/>
      <c r="D17" s="20" t="n"/>
      <c r="E17" s="24" t="n"/>
      <c r="F17" s="20" t="n"/>
      <c r="G17" s="20" t="n"/>
    </row>
    <row r="18">
      <c r="A18" s="21" t="n"/>
      <c r="B18" s="20" t="n"/>
      <c r="C18" s="20" t="n"/>
      <c r="D18" s="20" t="n"/>
      <c r="E18" s="24" t="n"/>
      <c r="F18" s="20" t="n"/>
      <c r="G18" s="20" t="n"/>
    </row>
    <row r="19">
      <c r="A19" s="21" t="n"/>
      <c r="B19" s="20" t="n"/>
      <c r="C19" s="20" t="n"/>
      <c r="D19" s="20" t="n"/>
      <c r="E19" s="24" t="n"/>
      <c r="F19" s="20" t="n"/>
      <c r="G19" s="20" t="n"/>
    </row>
    <row r="20">
      <c r="A20" s="21" t="n"/>
      <c r="B20" s="20" t="n"/>
      <c r="C20" s="20" t="n"/>
      <c r="D20" s="20" t="n"/>
      <c r="E20" s="24" t="n"/>
      <c r="F20" s="20" t="n"/>
      <c r="G20" s="20" t="n"/>
    </row>
    <row r="21">
      <c r="A21" s="21" t="n"/>
      <c r="B21" s="20" t="n"/>
      <c r="C21" s="20" t="n"/>
      <c r="D21" s="20" t="n"/>
      <c r="E21" s="24" t="n"/>
      <c r="F21" s="20" t="n"/>
      <c r="G21" s="20" t="n"/>
    </row>
    <row r="22">
      <c r="A22" s="21" t="n"/>
      <c r="B22" s="20" t="n"/>
      <c r="C22" s="20" t="n"/>
      <c r="D22" s="20" t="n"/>
      <c r="E22" s="24" t="n"/>
      <c r="F22" s="20" t="n"/>
      <c r="G22" s="20" t="n"/>
    </row>
    <row r="23">
      <c r="A23" s="21" t="n"/>
      <c r="B23" s="20" t="n"/>
      <c r="C23" s="20" t="n"/>
      <c r="D23" s="20" t="n"/>
      <c r="E23" s="24" t="n"/>
      <c r="F23" s="20" t="n"/>
      <c r="G23" s="20" t="n"/>
    </row>
    <row r="24">
      <c r="A24" s="21" t="n"/>
      <c r="B24" s="20" t="n"/>
      <c r="C24" s="20" t="n"/>
      <c r="D24" s="20" t="n"/>
      <c r="E24" s="24" t="n"/>
      <c r="F24" s="20" t="n"/>
      <c r="G24" s="20" t="n"/>
    </row>
    <row r="25">
      <c r="A25" s="21" t="n"/>
      <c r="B25" s="20" t="n"/>
      <c r="C25" s="20" t="n"/>
      <c r="D25" s="20" t="n"/>
      <c r="E25" s="24" t="n"/>
      <c r="F25" s="20" t="n"/>
      <c r="G25" s="20" t="n"/>
    </row>
    <row r="26">
      <c r="A26" s="21" t="n"/>
      <c r="B26" s="20" t="n"/>
      <c r="C26" s="20" t="n"/>
      <c r="D26" s="20" t="n"/>
      <c r="E26" s="24" t="n"/>
      <c r="F26" s="20" t="n"/>
      <c r="G26" s="20" t="n"/>
    </row>
    <row r="27">
      <c r="A27" s="21" t="n"/>
      <c r="B27" s="20" t="n"/>
      <c r="C27" s="20" t="n"/>
      <c r="D27" s="20" t="n"/>
      <c r="E27" s="24" t="n"/>
      <c r="F27" s="20" t="n"/>
      <c r="G27" s="20" t="n"/>
    </row>
    <row r="28">
      <c r="A28" s="21" t="n"/>
      <c r="B28" s="20" t="n"/>
      <c r="C28" s="20" t="n"/>
      <c r="D28" s="20" t="n"/>
      <c r="E28" s="24" t="n"/>
      <c r="F28" s="20" t="n"/>
      <c r="G28" s="20" t="n"/>
    </row>
    <row r="29">
      <c r="A29" s="21" t="n"/>
      <c r="B29" s="20" t="n"/>
      <c r="C29" s="20" t="n"/>
      <c r="D29" s="20" t="n"/>
      <c r="E29" s="24" t="n"/>
      <c r="F29" s="20" t="n"/>
      <c r="G29" s="20" t="n"/>
    </row>
    <row r="30">
      <c r="A30" s="21" t="n"/>
      <c r="B30" s="20" t="n"/>
      <c r="C30" s="20" t="n"/>
      <c r="D30" s="20" t="n"/>
      <c r="E30" s="24" t="n"/>
      <c r="F30" s="20" t="n"/>
      <c r="G30" s="20" t="n"/>
    </row>
    <row r="31">
      <c r="A31" s="21" t="n"/>
      <c r="B31" s="20" t="n"/>
      <c r="C31" s="20" t="n"/>
      <c r="D31" s="20" t="n"/>
      <c r="E31" s="24" t="n"/>
      <c r="F31" s="20" t="n"/>
      <c r="G31" s="20" t="n"/>
    </row>
    <row r="32">
      <c r="A32" s="21" t="n"/>
      <c r="B32" s="20" t="n"/>
      <c r="C32" s="20" t="n"/>
      <c r="D32" s="20" t="n"/>
      <c r="E32" s="24" t="n"/>
      <c r="F32" s="20" t="n"/>
      <c r="G32" s="20" t="n"/>
    </row>
    <row r="33">
      <c r="A33" s="21" t="n"/>
      <c r="B33" s="20" t="n"/>
      <c r="C33" s="20" t="n"/>
      <c r="D33" s="20" t="n"/>
      <c r="E33" s="24" t="n"/>
      <c r="F33" s="20" t="n"/>
      <c r="G33" s="20" t="n"/>
    </row>
    <row r="34">
      <c r="A34" s="21" t="n"/>
      <c r="B34" s="20" t="n"/>
      <c r="C34" s="20" t="n"/>
      <c r="D34" s="20" t="n"/>
      <c r="E34" s="24" t="n"/>
      <c r="F34" s="20" t="n"/>
      <c r="G34" s="20" t="n"/>
    </row>
  </sheetData>
  <dataValidations count="2">
    <dataValidation sqref="C5:C34" showDropDown="0" showInputMessage="0" showErrorMessage="1" allowBlank="1" errorTitle="Invalid entry" error="Pick a value from the list." type="list">
      <formula1>=Settings!$H$5:$H$10</formula1>
    </dataValidation>
    <dataValidation sqref="E5:E3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44" customWidth="1" min="1" max="1"/>
    <col width="14" customWidth="1" min="2" max="2"/>
    <col width="20" customWidth="1" min="4" max="4"/>
    <col width="20" customWidth="1" min="5" max="5"/>
    <col width="20" customWidth="1" min="6" max="6"/>
    <col width="20" customWidth="1" min="7" max="7"/>
    <col width="20" customWidth="1" min="8" max="8"/>
    <col width="20" customWidth="1" min="9" max="9"/>
  </cols>
  <sheetData>
    <row r="1">
      <c r="A1" s="1" t="inlineStr">
        <is>
          <t>SETTINGS</t>
        </is>
      </c>
    </row>
    <row r="2">
      <c r="A2" s="2" t="inlineStr">
        <is>
          <t>Targets, as-of date, and lists. Yellow cells are inputs.</t>
        </is>
      </c>
    </row>
    <row r="4">
      <c r="A4" s="15" t="inlineStr">
        <is>
          <t>KPI targets</t>
        </is>
      </c>
      <c r="D4" s="30" t="inlineStr">
        <is>
          <t>Autonomy level</t>
        </is>
      </c>
      <c r="E4" s="30" t="inlineStr">
        <is>
          <t>Access type</t>
        </is>
      </c>
      <c r="F4" s="30" t="inlineStr">
        <is>
          <t>Data class</t>
        </is>
      </c>
      <c r="G4" s="30" t="inlineStr">
        <is>
          <t>Yes / No / N/A</t>
        </is>
      </c>
      <c r="H4" s="30" t="inlineStr">
        <is>
          <t>Change type</t>
        </is>
      </c>
      <c r="I4" s="30" t="inlineStr">
        <is>
          <t>Frequency</t>
        </is>
      </c>
    </row>
    <row r="5">
      <c r="A5" s="16" t="inlineStr">
        <is>
          <t>Task success rate: at least</t>
        </is>
      </c>
      <c r="B5" s="31" t="n">
        <v>0.9</v>
      </c>
      <c r="D5" s="20" t="inlineStr">
        <is>
          <t>Assist</t>
        </is>
      </c>
      <c r="E5" s="20" t="inlineStr">
        <is>
          <t>Read</t>
        </is>
      </c>
      <c r="F5" s="20" t="inlineStr">
        <is>
          <t>Public</t>
        </is>
      </c>
      <c r="G5" s="20" t="inlineStr">
        <is>
          <t>Yes</t>
        </is>
      </c>
      <c r="H5" s="20" t="inlineStr">
        <is>
          <t>Instructions</t>
        </is>
      </c>
      <c r="I5" s="20" t="inlineStr">
        <is>
          <t>Every task</t>
        </is>
      </c>
    </row>
    <row r="6">
      <c r="A6" s="16" t="inlineStr">
        <is>
          <t>Escalation rate: at most</t>
        </is>
      </c>
      <c r="B6" s="31" t="n">
        <v>0.15</v>
      </c>
      <c r="D6" s="20" t="inlineStr">
        <is>
          <t>Draft</t>
        </is>
      </c>
      <c r="E6" s="20" t="inlineStr">
        <is>
          <t>Draft</t>
        </is>
      </c>
      <c r="F6" s="20" t="inlineStr">
        <is>
          <t>Internal</t>
        </is>
      </c>
      <c r="G6" s="20" t="inlineStr">
        <is>
          <t>No</t>
        </is>
      </c>
      <c r="H6" s="20" t="inlineStr">
        <is>
          <t>Tool</t>
        </is>
      </c>
      <c r="I6" s="20" t="inlineStr">
        <is>
          <t>Daily</t>
        </is>
      </c>
    </row>
    <row r="7">
      <c r="A7" s="16" t="inlineStr">
        <is>
          <t>Override rate: at most</t>
        </is>
      </c>
      <c r="B7" s="31" t="n">
        <v>0.1</v>
      </c>
      <c r="D7" s="20" t="inlineStr">
        <is>
          <t>Act with approval</t>
        </is>
      </c>
      <c r="E7" s="20" t="inlineStr">
        <is>
          <t>Write</t>
        </is>
      </c>
      <c r="F7" s="20" t="inlineStr">
        <is>
          <t>Confidential</t>
        </is>
      </c>
      <c r="G7" s="20" t="inlineStr">
        <is>
          <t>N/A</t>
        </is>
      </c>
      <c r="H7" s="20" t="inlineStr">
        <is>
          <t>Model</t>
        </is>
      </c>
      <c r="I7" s="20" t="inlineStr">
        <is>
          <t>Weekly</t>
        </is>
      </c>
    </row>
    <row r="8">
      <c r="A8" s="16" t="inlineStr">
        <is>
          <t>Incidents per month: at most</t>
        </is>
      </c>
      <c r="B8" s="32" t="n">
        <v>0</v>
      </c>
      <c r="D8" s="20" t="inlineStr">
        <is>
          <t>Act, human samples</t>
        </is>
      </c>
      <c r="E8" s="20" t="inlineStr">
        <is>
          <t>Send</t>
        </is>
      </c>
      <c r="F8" s="20" t="inlineStr">
        <is>
          <t>Restricted</t>
        </is>
      </c>
      <c r="H8" s="20" t="inlineStr">
        <is>
          <t>Permission</t>
        </is>
      </c>
      <c r="I8" s="20" t="inlineStr">
        <is>
          <t>Monthly</t>
        </is>
      </c>
    </row>
    <row r="9">
      <c r="A9" s="16" t="inlineStr">
        <is>
          <t>Cost per task: at most ($)</t>
        </is>
      </c>
      <c r="B9" s="33" t="n">
        <v>3.5</v>
      </c>
      <c r="D9" s="20" t="inlineStr">
        <is>
          <t>Act with monitoring</t>
        </is>
      </c>
      <c r="E9" s="20" t="inlineStr">
        <is>
          <t>Spend</t>
        </is>
      </c>
      <c r="H9" s="20" t="inlineStr">
        <is>
          <t>Data</t>
        </is>
      </c>
      <c r="I9" s="20" t="inlineStr">
        <is>
          <t>Quarterly</t>
        </is>
      </c>
    </row>
    <row r="10">
      <c r="E10" s="20" t="inlineStr">
        <is>
          <t>Delete</t>
        </is>
      </c>
      <c r="H10" s="20" t="inlineStr">
        <is>
          <t>Limit</t>
        </is>
      </c>
    </row>
    <row r="11">
      <c r="A11" s="16" t="inlineStr">
        <is>
          <t>As-of date (type a date, or enter =TODAY())</t>
        </is>
      </c>
      <c r="B11" s="34" t="n">
        <v>46315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2026-10-20T21:04:47Z</dcterms:created>
  <dcterms:modified xsi:type="dcterms:W3CDTF">2026-10-20T21:04:47Z</dcterms:modified>
</cp:coreProperties>
</file>