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worksheets/sheet5.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Dashboard" sheetId="2" state="visible" r:id="rId2"/>
    <sheet name="Playbook" sheetId="3" state="visible" r:id="rId3"/>
    <sheet name="Incident Log" sheetId="4" state="visible" r:id="rId4"/>
    <sheet name="Settings" sheetId="5" state="visible" r:id="rId5"/>
  </sheets>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yyyy-mm-dd hh:mm"/>
    <numFmt numFmtId="167" formatCode="0.0"/>
  </numFmts>
  <fonts count="10">
    <font>
      <name val="Calibri"/>
      <family val="2"/>
      <color theme="1"/>
      <sz val="11"/>
      <scheme val="minor"/>
    </font>
    <font>
      <name val="Calibri"/>
      <b val="1"/>
      <color rgb="00153F8A"/>
      <sz val="16"/>
    </font>
    <font>
      <name val="Calibri"/>
      <i val="1"/>
      <color rgb="004D5B6B"/>
      <sz val="10"/>
    </font>
    <font>
      <name val="Calibri"/>
      <b val="1"/>
      <color rgb="004D5B6B"/>
      <sz val="11"/>
    </font>
    <font>
      <name val="Calibri"/>
      <sz val="11"/>
    </font>
    <font>
      <name val="Calibri"/>
      <b val="1"/>
      <color rgb="00FFFFFF"/>
      <sz val="11"/>
    </font>
    <font>
      <name val="Calibri"/>
      <color rgb="000563C1"/>
      <sz val="11"/>
      <u val="single"/>
    </font>
    <font>
      <name val="Calibri"/>
      <b val="1"/>
      <color rgb="004D5B6B"/>
      <sz val="9"/>
    </font>
    <font>
      <name val="Calibri"/>
      <b val="1"/>
      <color rgb="00153F8A"/>
      <sz val="20"/>
    </font>
    <font>
      <name val="Calibri"/>
      <color rgb="004D5B6B"/>
      <sz val="9"/>
    </font>
  </fonts>
  <fills count="4">
    <fill>
      <patternFill/>
    </fill>
    <fill>
      <patternFill patternType="gray125"/>
    </fill>
    <fill>
      <patternFill patternType="solid">
        <fgColor rgb="00153F8A"/>
      </patternFill>
    </fill>
    <fill>
      <patternFill patternType="solid">
        <fgColor rgb="00FFF9E5"/>
      </patternFill>
    </fill>
  </fills>
  <borders count="2">
    <border>
      <left/>
      <right/>
      <top/>
      <bottom/>
      <diagonal/>
    </border>
    <border>
      <left style="thin">
        <color rgb="00C5CDD8"/>
      </left>
      <right style="thin">
        <color rgb="00C5CDD8"/>
      </right>
      <top style="thin">
        <color rgb="00C5CDD8"/>
      </top>
      <bottom style="thin">
        <color rgb="00C5CDD8"/>
      </bottom>
    </border>
  </borders>
  <cellStyleXfs count="1">
    <xf numFmtId="0" fontId="0" fillId="0" borderId="0"/>
  </cellStyleXfs>
  <cellXfs count="2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2" borderId="1" pivotButton="0" quotePrefix="0" xfId="0"/>
    <xf numFmtId="0" fontId="0" fillId="0" borderId="1" applyAlignment="1" pivotButton="0" quotePrefix="0" xfId="0">
      <alignment horizontal="center" vertical="top"/>
    </xf>
    <xf numFmtId="0" fontId="3" fillId="0" borderId="1" applyAlignment="1" pivotButton="0" quotePrefix="0" xfId="0">
      <alignment vertical="top" wrapText="1"/>
    </xf>
    <xf numFmtId="0" fontId="4" fillId="0" borderId="1" applyAlignment="1" pivotButton="0" quotePrefix="0" xfId="0">
      <alignment vertical="top" wrapText="1"/>
    </xf>
    <xf numFmtId="0" fontId="6" fillId="0" borderId="1" pivotButton="0" quotePrefix="0" xfId="0"/>
    <xf numFmtId="0" fontId="7" fillId="0" borderId="0" pivotButton="0" quotePrefix="0" xfId="0"/>
    <xf numFmtId="1" fontId="8" fillId="0" borderId="0" applyAlignment="1" pivotButton="0" quotePrefix="0" xfId="0">
      <alignment horizontal="left"/>
    </xf>
    <xf numFmtId="167" fontId="8" fillId="0" borderId="0" applyAlignment="1" pivotButton="0" quotePrefix="0" xfId="0">
      <alignment horizontal="left"/>
    </xf>
    <xf numFmtId="0" fontId="9" fillId="0" borderId="0" pivotButton="0" quotePrefix="0" xfId="0"/>
    <xf numFmtId="0" fontId="3" fillId="0" borderId="0" applyAlignment="1" pivotButton="0" quotePrefix="0" xfId="0">
      <alignment vertical="top" wrapText="1"/>
    </xf>
    <xf numFmtId="0" fontId="5" fillId="2" borderId="1" applyAlignment="1" pivotButton="0" quotePrefix="0" xfId="0">
      <alignment horizontal="center" vertical="center" wrapText="1"/>
    </xf>
    <xf numFmtId="0" fontId="4" fillId="0" borderId="1" pivotButton="0" quotePrefix="0" xfId="0"/>
    <xf numFmtId="1" fontId="4" fillId="0" borderId="1" applyAlignment="1" pivotButton="0" quotePrefix="0" xfId="0">
      <alignment horizontal="center" vertical="top"/>
    </xf>
    <xf numFmtId="0" fontId="4" fillId="3" borderId="1" applyAlignment="1" pivotButton="0" quotePrefix="0" xfId="0">
      <alignment vertical="top" wrapText="1"/>
    </xf>
    <xf numFmtId="0" fontId="4" fillId="3" borderId="1" applyAlignment="1" pivotButton="0" quotePrefix="0" xfId="0">
      <alignment horizontal="center" vertical="top"/>
    </xf>
    <xf numFmtId="166" fontId="4" fillId="3" borderId="1" applyAlignment="1" pivotButton="0" quotePrefix="0" xfId="0">
      <alignment vertical="top" wrapText="1"/>
    </xf>
    <xf numFmtId="167" fontId="4" fillId="0" borderId="1" applyAlignment="1" pivotButton="0" quotePrefix="0" xfId="0">
      <alignment horizontal="center" vertical="top"/>
    </xf>
    <xf numFmtId="164" fontId="4" fillId="3" borderId="1" applyAlignment="1" pivotButton="0" quotePrefix="0" xfId="0">
      <alignment vertical="top" wrapText="1"/>
    </xf>
    <xf numFmtId="0" fontId="4" fillId="0" borderId="1" applyAlignment="1" pivotButton="0" quotePrefix="0" xfId="0">
      <alignment horizontal="center" vertical="top"/>
    </xf>
    <xf numFmtId="0" fontId="5" fillId="2" borderId="0" pivotButton="0" quotePrefix="0" xfId="0"/>
    <xf numFmtId="0" fontId="4" fillId="0" borderId="0" pivotButton="0" quotePrefix="0" xfId="0"/>
    <xf numFmtId="164" fontId="4" fillId="3" borderId="1" pivotButton="0" quotePrefix="0" xfId="0"/>
  </cellXfs>
  <cellStyles count="1">
    <cellStyle name="Normal" xfId="0" builtinId="0" hidden="0"/>
  </cellStyles>
  <dxfs count="2">
    <dxf>
      <fill>
        <patternFill patternType="solid">
          <fgColor rgb="00F8C9C4"/>
          <bgColor rgb="00F8C9C4"/>
        </patternFill>
      </fill>
    </dxf>
    <dxf>
      <fill>
        <patternFill patternType="solid">
          <fgColor rgb="00F9C9A8"/>
          <bgColor rgb="00F9C9A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charts/chart1.xml><?xml version="1.0" encoding="utf-8"?>
<chartSpace xmlns:a="http://schemas.openxmlformats.org/drawingml/2006/main" xmlns="http://schemas.openxmlformats.org/drawingml/2006/chart">
  <style val="10"/>
  <chart>
    <title>
      <tx>
        <rich>
          <a:bodyPr/>
          <a:p>
            <a:pPr>
              <a:defRPr/>
            </a:pPr>
            <a:r>
              <a:t>Incidents by type</a:t>
            </a:r>
          </a:p>
        </rich>
      </tx>
    </title>
    <plotArea>
      <barChart>
        <barDir val="bar"/>
        <grouping val="clustered"/>
        <ser>
          <idx val="0"/>
          <order val="0"/>
          <spPr>
            <a:ln>
              <a:prstDash val="solid"/>
            </a:ln>
          </spPr>
          <cat>
            <numRef>
              <f>'Dashboard'!$D$11:$D$19</f>
            </numRef>
          </cat>
          <val>
            <numRef>
              <f>'Dashboard'!$E$11:$E$19</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6</col>
      <colOff>0</colOff>
      <row>9</row>
      <rowOff>0</rowOff>
    </from>
    <ext cx="5400000" cy="2880000"/>
    <graphicFrame>
      <nvGraphicFramePr>
        <cNvPr id="1" name="Chart 1"/>
        <cNvGraphicFramePr/>
      </nvGraphicFramePr>
      <xfrm/>
      <a:graphic>
        <a:graphicData uri="http://schemas.openxmlformats.org/drawingml/2006/chart">
          <c:chart r:id="rId1"/>
        </a:graphicData>
      </a:graphic>
    </graphicFrame>
    <clientData/>
  </oneCellAnchor>
</wsDr>
</file>

<file path=xl/tables/table1.xml><?xml version="1.0" encoding="utf-8"?>
<table xmlns="http://schemas.openxmlformats.org/spreadsheetml/2006/main" id="1" name="Incidents" displayName="Incidents" ref="A4:Q64" headerRowCount="1">
  <autoFilter ref="A4:Q64"/>
  <tableColumns count="17">
    <tableColumn id="1" name="ID"/>
    <tableColumn id="2" name="Detected (date and time)"/>
    <tableColumn id="3" name="Detected by"/>
    <tableColumn id="4" name="AI use"/>
    <tableColumn id="5" name="Type"/>
    <tableColumn id="6" name="Severity"/>
    <tableColumn id="7" name="What happened"/>
    <tableColumn id="8" name="Contained (date and time)"/>
    <tableColumn id="9" name="Hours to contain"/>
    <tableColumn id="10" name="Root cause"/>
    <tableColumn id="11" name="Status"/>
    <tableColumn id="12" name="Reported outside?"/>
    <tableColumn id="13" name="Corrective action"/>
    <tableColumn id="14" name="Action owner (role)"/>
    <tableColumn id="15" name="Action due"/>
    <tableColumn id="16" name="Action done?"/>
    <tableColumn id="17" name="Action check"/>
  </tableColumns>
  <tableStyleInfo name="TableStyleLight9"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Playbook'!A1" TargetMode="External" Id="rId1" /><Relationship Type="http://schemas.openxmlformats.org/officeDocument/2006/relationships/hyperlink" Target="#'Settings'!A1" TargetMode="External" Id="rId2" /><Relationship Type="http://schemas.openxmlformats.org/officeDocument/2006/relationships/hyperlink" Target="#'Incident Log'!A1" TargetMode="External" Id="rId3" /><Relationship Type="http://schemas.openxmlformats.org/officeDocument/2006/relationships/hyperlink" Target="#'Incident Log'!A1" TargetMode="External" Id="rId4" /><Relationship Type="http://schemas.openxmlformats.org/officeDocument/2006/relationships/hyperlink" Target="#'Dashboard'!A1" TargetMode="External" Id="rId5" /></Relationships>
</file>

<file path=xl/worksheets/_rels/sheet2.xml.rels><Relationships xmlns="http://schemas.openxmlformats.org/package/2006/relationships"><Relationship Type="http://schemas.openxmlformats.org/officeDocument/2006/relationships/drawing" Target="/xl/drawings/drawing1.xml" Id="rId1" /></Relationships>
</file>

<file path=xl/worksheets/_rels/sheet4.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B1:E19"/>
  <sheetViews>
    <sheetView showGridLines="0" workbookViewId="0">
      <selection activeCell="A1" sqref="A1"/>
    </sheetView>
  </sheetViews>
  <sheetFormatPr baseColWidth="8" defaultRowHeight="15"/>
  <cols>
    <col width="3" customWidth="1" min="1" max="1"/>
    <col width="6" customWidth="1" min="2" max="2"/>
    <col width="30" customWidth="1" min="3" max="3"/>
    <col width="80" customWidth="1" min="4" max="4"/>
    <col width="22" customWidth="1" min="5" max="5"/>
  </cols>
  <sheetData>
    <row r="1">
      <c r="B1" s="1" t="inlineStr">
        <is>
          <t>AI INCIDENT LOG AND RESPONSE PLAYBOOK</t>
        </is>
      </c>
    </row>
    <row r="2">
      <c r="B2" s="2" t="inlineStr">
        <is>
          <t>Log AI incidents and near misses, see the patterns, and keep a ready playbook for when it goes wrong.</t>
        </is>
      </c>
    </row>
    <row r="4">
      <c r="B4" s="3" t="inlineStr">
        <is>
          <t>What this workbook does</t>
        </is>
      </c>
    </row>
    <row r="5" ht="60" customHeight="1">
      <c r="B5" s="4" t="inlineStr">
        <is>
          <t>A log of AI incidents and near misses with severity, type, time to contain, root cause, and corrective actions, and a playbook with seven steps from detection to reporting and a contact list. The Dashboard shows incidents by severity, type, and cause, the average time to contain, and overdue actions. A wrong output that a reviewer caught is worth logging: it shows that a control worked and what the AI gets wrong.</t>
        </is>
      </c>
    </row>
    <row r="7">
      <c r="B7" s="3" t="inlineStr">
        <is>
          <t>How to use it</t>
        </is>
      </c>
    </row>
    <row r="8">
      <c r="B8" s="5" t="inlineStr">
        <is>
          <t>Step</t>
        </is>
      </c>
      <c r="C8" s="5" t="inlineStr">
        <is>
          <t>What to do</t>
        </is>
      </c>
      <c r="D8" s="5" t="inlineStr">
        <is>
          <t>Details</t>
        </is>
      </c>
      <c r="E8" s="5" t="inlineStr">
        <is>
          <t>Go to</t>
        </is>
      </c>
    </row>
    <row r="9" ht="48" customHeight="1">
      <c r="B9" s="6" t="n">
        <v>1</v>
      </c>
      <c r="C9" s="7" t="inlineStr">
        <is>
          <t>Fill in the Playbook</t>
        </is>
      </c>
      <c r="D9" s="8" t="inlineStr">
        <is>
          <t>Enter the people to call for each role, and agree the severity levels and times with your leaders.</t>
        </is>
      </c>
      <c r="E9" s="9" t="inlineStr">
        <is>
          <t>Open Playbook  &gt;</t>
        </is>
      </c>
    </row>
    <row r="10" ht="48" customHeight="1">
      <c r="B10" s="6" t="n">
        <v>2</v>
      </c>
      <c r="C10" s="7" t="inlineStr">
        <is>
          <t>Set the lists</t>
        </is>
      </c>
      <c r="D10" s="8" t="inlineStr">
        <is>
          <t>Check the incident types, root-cause categories, and the as-of date.</t>
        </is>
      </c>
      <c r="E10" s="9" t="inlineStr">
        <is>
          <t>Open Settings  &gt;</t>
        </is>
      </c>
    </row>
    <row r="11" ht="48" customHeight="1">
      <c r="B11" s="6" t="n">
        <v>3</v>
      </c>
      <c r="C11" s="7" t="inlineStr">
        <is>
          <t>Log each incident</t>
        </is>
      </c>
      <c r="D11" s="8" t="inlineStr">
        <is>
          <t>Enter the time detected and contained, the type, the severity, what happened, and the root cause.</t>
        </is>
      </c>
      <c r="E11" s="9" t="inlineStr">
        <is>
          <t>Open Incident Log  &gt;</t>
        </is>
      </c>
    </row>
    <row r="12" ht="48" customHeight="1">
      <c r="B12" s="6" t="n">
        <v>4</v>
      </c>
      <c r="C12" s="7" t="inlineStr">
        <is>
          <t>Assign actions</t>
        </is>
      </c>
      <c r="D12" s="8" t="inlineStr">
        <is>
          <t>Give each action an owner and a date; mark it done when finished.</t>
        </is>
      </c>
      <c r="E12" s="9" t="inlineStr">
        <is>
          <t>Open Incident Log  &gt;</t>
        </is>
      </c>
    </row>
    <row r="13" ht="48" customHeight="1">
      <c r="B13" s="6" t="n">
        <v>5</v>
      </c>
      <c r="C13" s="7" t="inlineStr">
        <is>
          <t>Review the dashboard</t>
        </is>
      </c>
      <c r="D13" s="8" t="inlineStr">
        <is>
          <t>See the patterns: types, causes, time to contain, and overdue actions. Review monthly.</t>
        </is>
      </c>
      <c r="E13" s="9" t="inlineStr">
        <is>
          <t>Open Dashboard  &gt;</t>
        </is>
      </c>
    </row>
    <row r="15">
      <c r="B15" s="3" t="inlineStr">
        <is>
          <t>Notes</t>
        </is>
      </c>
    </row>
    <row r="16" ht="34" customHeight="1">
      <c r="B16" s="4" t="inlineStr">
        <is>
          <t>Reporting duties to customers, regulators, and others vary by place and sector. Ask your legal and compliance leads and record the answers in the Playbook.</t>
        </is>
      </c>
    </row>
    <row r="17" ht="34" customHeight="1">
      <c r="B17" s="4" t="inlineStr">
        <is>
          <t>Treat the log as sensitive: it may include details of data exposures. Control who can open it.</t>
        </is>
      </c>
    </row>
    <row r="18" ht="34" customHeight="1">
      <c r="B18" s="4" t="inlineStr">
        <is>
          <t>See the AI Incidents and Failure Response guide on sixsigmakaizen.com.</t>
        </is>
      </c>
    </row>
    <row r="19" ht="34" customHeight="1">
      <c r="B19" s="4" t="inlineStr">
        <is>
          <t>Educational template. It supports an organization's planning and records for the use of AI. It is not legal, regulatory, security, or professional advice and does not replace your organization's policies, the laws and standards that apply, or qualified people. Example data are illustrative placeholders: overwrite them.</t>
        </is>
      </c>
    </row>
  </sheetData>
  <mergeCells count="5">
    <mergeCell ref="B17:E17"/>
    <mergeCell ref="B18:E18"/>
    <mergeCell ref="B16:E16"/>
    <mergeCell ref="B19:E19"/>
    <mergeCell ref="B5:E5"/>
  </mergeCells>
  <hyperlinks>
    <hyperlink xmlns:r="http://schemas.openxmlformats.org/officeDocument/2006/relationships" ref="E9" r:id="rId1"/>
    <hyperlink xmlns:r="http://schemas.openxmlformats.org/officeDocument/2006/relationships" ref="E10" r:id="rId2"/>
    <hyperlink xmlns:r="http://schemas.openxmlformats.org/officeDocument/2006/relationships" ref="E11" r:id="rId3"/>
    <hyperlink xmlns:r="http://schemas.openxmlformats.org/officeDocument/2006/relationships" ref="E12" r:id="rId4"/>
    <hyperlink xmlns:r="http://schemas.openxmlformats.org/officeDocument/2006/relationships" ref="E13" r:id="rId5"/>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33"/>
  <sheetViews>
    <sheetView showGridLines="0" workbookViewId="0">
      <selection activeCell="A1" sqref="A1"/>
    </sheetView>
  </sheetViews>
  <sheetFormatPr baseColWidth="8" defaultRowHeight="15"/>
  <cols>
    <col width="30" customWidth="1" min="1" max="1"/>
    <col width="18" customWidth="1" min="3" max="3"/>
    <col width="40" customWidth="1" min="4" max="4"/>
    <col width="18" customWidth="1" min="5" max="5"/>
    <col width="18" customWidth="1" min="7" max="7"/>
    <col width="18" customWidth="1" min="9" max="9"/>
    <col width="18" customWidth="1" min="11" max="11"/>
  </cols>
  <sheetData>
    <row r="1">
      <c r="A1" s="1" t="inlineStr">
        <is>
          <t>INCIDENT DASHBOARD</t>
        </is>
      </c>
    </row>
    <row r="2">
      <c r="A2" s="2" t="inlineStr">
        <is>
          <t>Live from the Incident Log. Nothing to enter here.</t>
        </is>
      </c>
    </row>
    <row r="4">
      <c r="A4" s="10" t="inlineStr">
        <is>
          <t>INCIDENTS LOGGED</t>
        </is>
      </c>
      <c r="C4" s="10" t="inlineStr">
        <is>
          <t>STILL OPEN</t>
        </is>
      </c>
      <c r="E4" s="10" t="inlineStr">
        <is>
          <t>SEVERITY S1 OR S2</t>
        </is>
      </c>
      <c r="G4" s="10" t="inlineStr">
        <is>
          <t>MEDIAN HOURS TO CONTAIN</t>
        </is>
      </c>
      <c r="I4" s="10" t="inlineStr">
        <is>
          <t>ACTIONS OVERDUE</t>
        </is>
      </c>
      <c r="K4" s="10" t="inlineStr">
        <is>
          <t>NEAR MISSES (S4)</t>
        </is>
      </c>
    </row>
    <row r="5">
      <c r="A5" s="11">
        <f>COUNTA('Incident Log'!$A$5:$A$64)</f>
        <v/>
      </c>
      <c r="C5" s="11">
        <f>COUNTIF('Incident Log'!$K$5:$K$64,"Open")+COUNTIF('Incident Log'!$K$5:$K$64,"Contained")</f>
        <v/>
      </c>
      <c r="E5" s="11">
        <f>COUNTIF('Incident Log'!$F$5:$F$64,"S1*")+COUNTIF('Incident Log'!$F$5:$F$64,"S2*")</f>
        <v/>
      </c>
      <c r="G5" s="12">
        <f>IFERROR(MEDIAN('Incident Log'!$I$5:$I$64),"")</f>
        <v/>
      </c>
      <c r="I5" s="11">
        <f>COUNTIF('Incident Log'!$Q$5:$Q$64,"Overdue")</f>
        <v/>
      </c>
      <c r="K5" s="11">
        <f>COUNTIF('Incident Log'!$F$5:$F$64,"S4*")</f>
        <v/>
      </c>
    </row>
    <row r="6">
      <c r="A6" s="13" t="inlineStr">
        <is>
          <t>including near misses</t>
        </is>
      </c>
      <c r="K6" s="13" t="inlineStr">
        <is>
          <t>caught before harm</t>
        </is>
      </c>
    </row>
    <row r="9">
      <c r="A9" s="14" t="inlineStr">
        <is>
          <t>Incidents by severity</t>
        </is>
      </c>
      <c r="D9" s="14" t="inlineStr">
        <is>
          <t>Incidents by type</t>
        </is>
      </c>
    </row>
    <row r="10">
      <c r="A10" s="15" t="inlineStr">
        <is>
          <t>Severity</t>
        </is>
      </c>
      <c r="B10" s="15" t="inlineStr">
        <is>
          <t>Incidents</t>
        </is>
      </c>
      <c r="D10" s="15" t="inlineStr">
        <is>
          <t>Type</t>
        </is>
      </c>
      <c r="E10" s="15" t="inlineStr">
        <is>
          <t>Incidents</t>
        </is>
      </c>
    </row>
    <row r="11">
      <c r="A11" s="16">
        <f>Settings!E5</f>
        <v/>
      </c>
      <c r="B11" s="17">
        <f>COUNTIF('Incident Log'!$F$5:$F$64,A11)</f>
        <v/>
      </c>
      <c r="D11" s="16">
        <f>Settings!D5</f>
        <v/>
      </c>
      <c r="E11" s="17">
        <f>COUNTIF('Incident Log'!$E$5:$E$64,D11)</f>
        <v/>
      </c>
    </row>
    <row r="12">
      <c r="A12" s="16">
        <f>Settings!E6</f>
        <v/>
      </c>
      <c r="B12" s="17">
        <f>COUNTIF('Incident Log'!$F$5:$F$64,A12)</f>
        <v/>
      </c>
      <c r="D12" s="16">
        <f>Settings!D6</f>
        <v/>
      </c>
      <c r="E12" s="17">
        <f>COUNTIF('Incident Log'!$E$5:$E$64,D12)</f>
        <v/>
      </c>
    </row>
    <row r="13">
      <c r="A13" s="16">
        <f>Settings!E7</f>
        <v/>
      </c>
      <c r="B13" s="17">
        <f>COUNTIF('Incident Log'!$F$5:$F$64,A13)</f>
        <v/>
      </c>
      <c r="D13" s="16">
        <f>Settings!D7</f>
        <v/>
      </c>
      <c r="E13" s="17">
        <f>COUNTIF('Incident Log'!$E$5:$E$64,D13)</f>
        <v/>
      </c>
    </row>
    <row r="14">
      <c r="A14" s="16">
        <f>Settings!E8</f>
        <v/>
      </c>
      <c r="B14" s="17">
        <f>COUNTIF('Incident Log'!$F$5:$F$64,A14)</f>
        <v/>
      </c>
      <c r="D14" s="16">
        <f>Settings!D8</f>
        <v/>
      </c>
      <c r="E14" s="17">
        <f>COUNTIF('Incident Log'!$E$5:$E$64,D14)</f>
        <v/>
      </c>
    </row>
    <row r="15">
      <c r="D15" s="16">
        <f>Settings!D9</f>
        <v/>
      </c>
      <c r="E15" s="17">
        <f>COUNTIF('Incident Log'!$E$5:$E$64,D15)</f>
        <v/>
      </c>
    </row>
    <row r="16">
      <c r="D16" s="16">
        <f>Settings!D10</f>
        <v/>
      </c>
      <c r="E16" s="17">
        <f>COUNTIF('Incident Log'!$E$5:$E$64,D16)</f>
        <v/>
      </c>
    </row>
    <row r="17">
      <c r="D17" s="16">
        <f>Settings!D11</f>
        <v/>
      </c>
      <c r="E17" s="17">
        <f>COUNTIF('Incident Log'!$E$5:$E$64,D17)</f>
        <v/>
      </c>
    </row>
    <row r="18">
      <c r="D18" s="16">
        <f>Settings!D12</f>
        <v/>
      </c>
      <c r="E18" s="17">
        <f>COUNTIF('Incident Log'!$E$5:$E$64,D18)</f>
        <v/>
      </c>
    </row>
    <row r="19">
      <c r="D19" s="16">
        <f>Settings!D13</f>
        <v/>
      </c>
      <c r="E19" s="17">
        <f>COUNTIF('Incident Log'!$E$5:$E$64,D19)</f>
        <v/>
      </c>
    </row>
    <row r="21">
      <c r="A21" s="14" t="inlineStr">
        <is>
          <t>Incidents by root cause</t>
        </is>
      </c>
    </row>
    <row r="22">
      <c r="A22" s="15" t="inlineStr">
        <is>
          <t>Root cause</t>
        </is>
      </c>
      <c r="B22" s="15" t="inlineStr">
        <is>
          <t>Incidents</t>
        </is>
      </c>
    </row>
    <row r="23">
      <c r="A23" s="16">
        <f>Settings!F5</f>
        <v/>
      </c>
      <c r="B23" s="17">
        <f>COUNTIF('Incident Log'!$J$5:$J$64,A23)</f>
        <v/>
      </c>
    </row>
    <row r="24">
      <c r="A24" s="16">
        <f>Settings!F6</f>
        <v/>
      </c>
      <c r="B24" s="17">
        <f>COUNTIF('Incident Log'!$J$5:$J$64,A24)</f>
        <v/>
      </c>
    </row>
    <row r="25">
      <c r="A25" s="16">
        <f>Settings!F7</f>
        <v/>
      </c>
      <c r="B25" s="17">
        <f>COUNTIF('Incident Log'!$J$5:$J$64,A25)</f>
        <v/>
      </c>
    </row>
    <row r="26">
      <c r="A26" s="16">
        <f>Settings!F8</f>
        <v/>
      </c>
      <c r="B26" s="17">
        <f>COUNTIF('Incident Log'!$J$5:$J$64,A26)</f>
        <v/>
      </c>
    </row>
    <row r="27">
      <c r="A27" s="16">
        <f>Settings!F9</f>
        <v/>
      </c>
      <c r="B27" s="17">
        <f>COUNTIF('Incident Log'!$J$5:$J$64,A27)</f>
        <v/>
      </c>
    </row>
    <row r="28">
      <c r="A28" s="16">
        <f>Settings!F10</f>
        <v/>
      </c>
      <c r="B28" s="17">
        <f>COUNTIF('Incident Log'!$J$5:$J$64,A28)</f>
        <v/>
      </c>
    </row>
    <row r="29">
      <c r="A29" s="16">
        <f>Settings!F11</f>
        <v/>
      </c>
      <c r="B29" s="17">
        <f>COUNTIF('Incident Log'!$J$5:$J$64,A29)</f>
        <v/>
      </c>
    </row>
    <row r="30">
      <c r="A30" s="16">
        <f>Settings!F12</f>
        <v/>
      </c>
      <c r="B30" s="17">
        <f>COUNTIF('Incident Log'!$J$5:$J$64,A30)</f>
        <v/>
      </c>
    </row>
    <row r="31">
      <c r="A31" s="16">
        <f>Settings!F13</f>
        <v/>
      </c>
      <c r="B31" s="17">
        <f>COUNTIF('Incident Log'!$J$5:$J$64,A31)</f>
        <v/>
      </c>
    </row>
    <row r="32">
      <c r="A32" s="16">
        <f>Settings!F14</f>
        <v/>
      </c>
      <c r="B32" s="17">
        <f>COUNTIF('Incident Log'!$J$5:$J$64,A32)</f>
        <v/>
      </c>
    </row>
    <row r="33">
      <c r="A33" s="16">
        <f>Settings!F15</f>
        <v/>
      </c>
      <c r="B33" s="17">
        <f>COUNTIF('Incident Log'!$J$5:$J$64,A33)</f>
        <v/>
      </c>
    </row>
  </sheetData>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16" customWidth="1" min="1" max="1"/>
    <col width="90" customWidth="1" min="2" max="2"/>
    <col width="40" customWidth="1" min="3" max="3"/>
    <col width="24" customWidth="1" min="4" max="4"/>
  </cols>
  <sheetData>
    <row r="1">
      <c r="A1" s="1" t="inlineStr">
        <is>
          <t>RESPONSE PLAYBOOK</t>
        </is>
      </c>
    </row>
    <row r="2">
      <c r="A2" s="2" t="inlineStr">
        <is>
          <t>Seven steps. Edit to fit your organization. Yellow cells are inputs.</t>
        </is>
      </c>
    </row>
    <row r="4" ht="32" customHeight="1">
      <c r="A4" s="15" t="inlineStr">
        <is>
          <t>Step</t>
        </is>
      </c>
      <c r="B4" s="15" t="inlineStr">
        <is>
          <t>What to do</t>
        </is>
      </c>
      <c r="C4" s="15" t="inlineStr">
        <is>
          <t>Who</t>
        </is>
      </c>
      <c r="D4" s="15" t="inlineStr">
        <is>
          <t>When</t>
        </is>
      </c>
    </row>
    <row r="5" ht="50" customHeight="1">
      <c r="A5" s="18" t="inlineStr">
        <is>
          <t>1. Detect</t>
        </is>
      </c>
      <c r="B5" s="18" t="inlineStr">
        <is>
          <t>Anyone who sees a wrong output, a data exposure, odd behavior, or an alert reports it to the use owner. Reports are welcome and are treated as learning.</t>
        </is>
      </c>
      <c r="C5" s="18" t="inlineStr">
        <is>
          <t>Anyone</t>
        </is>
      </c>
      <c r="D5" s="18" t="inlineStr">
        <is>
          <t>At once</t>
        </is>
      </c>
    </row>
    <row r="6" ht="50" customHeight="1">
      <c r="A6" s="18" t="inlineStr">
        <is>
          <t>2. Contain</t>
        </is>
      </c>
      <c r="B6" s="18" t="inlineStr">
        <is>
          <t>Use the kill switch or revoke the AI's credentials; route work to the manual fallback; pin or roll back the version; quarantine outputs from the problem period.</t>
        </is>
      </c>
      <c r="C6" s="18" t="inlineStr">
        <is>
          <t>Use owner or the on-duty person</t>
        </is>
      </c>
      <c r="D6" s="18" t="inlineStr">
        <is>
          <t>S1: now. S2: same day</t>
        </is>
      </c>
    </row>
    <row r="7" ht="50" customHeight="1">
      <c r="A7" s="18" t="inlineStr">
        <is>
          <t>3. Notify</t>
        </is>
      </c>
      <c r="B7" s="18" t="inlineStr">
        <is>
          <t>Tell the use owner, and by severity the safety, security, legal, privacy, and communications leads, and the vendor. Decide whether customers, regulators, or others must be told, and by when.</t>
        </is>
      </c>
      <c r="C7" s="18" t="inlineStr">
        <is>
          <t>Use owner</t>
        </is>
      </c>
      <c r="D7" s="18" t="inlineStr">
        <is>
          <t>S1: within the hour</t>
        </is>
      </c>
    </row>
    <row r="8" ht="50" customHeight="1">
      <c r="A8" s="18" t="inlineStr">
        <is>
          <t>4. Assess</t>
        </is>
      </c>
      <c r="B8" s="18" t="inlineStr">
        <is>
          <t>Record what happened, when, how it was found, who and what is affected, and the severity. Preserve logs and evidence.</t>
        </is>
      </c>
      <c r="C8" s="18" t="inlineStr">
        <is>
          <t>Use owner with the risk lead</t>
        </is>
      </c>
      <c r="D8" s="18" t="inlineStr">
        <is>
          <t>S1 and S2: within a day</t>
        </is>
      </c>
    </row>
    <row r="9" ht="50" customHeight="1">
      <c r="A9" s="18" t="inlineStr">
        <is>
          <t>5. Fix</t>
        </is>
      </c>
      <c r="B9" s="18" t="inlineStr">
        <is>
          <t>Correct the cause and repair the damage. Test before restart. Restart at a lower autonomy level if needed.</t>
        </is>
      </c>
      <c r="C9" s="18" t="inlineStr">
        <is>
          <t>Use owner</t>
        </is>
      </c>
      <c r="D9" s="18" t="inlineStr">
        <is>
          <t>As agreed</t>
        </is>
      </c>
    </row>
    <row r="10" ht="50" customHeight="1">
      <c r="A10" s="18" t="inlineStr">
        <is>
          <t>6. Learn</t>
        </is>
      </c>
      <c r="B10" s="18" t="inlineStr">
        <is>
          <t>Hold a blameless postmortem. Ask what the system allowed. Update the risk register, guardrails, test set, and monitoring plan. Track the actions to completion.</t>
        </is>
      </c>
      <c r="C10" s="18" t="inlineStr">
        <is>
          <t>Facilitator who does not own the system</t>
        </is>
      </c>
      <c r="D10" s="18" t="inlineStr">
        <is>
          <t>Within two weeks</t>
        </is>
      </c>
    </row>
    <row r="11" ht="50" customHeight="1">
      <c r="A11" s="18" t="inlineStr">
        <is>
          <t>7. Report</t>
        </is>
      </c>
      <c r="B11" s="18" t="inlineStr">
        <is>
          <t>Give the governance group a summary: counts by severity and type, time to contain, and open actions.</t>
        </is>
      </c>
      <c r="C11" s="18" t="inlineStr">
        <is>
          <t>Governance lead</t>
        </is>
      </c>
      <c r="D11" s="18" t="inlineStr">
        <is>
          <t>Monthly</t>
        </is>
      </c>
    </row>
    <row r="14">
      <c r="A14" s="14" t="inlineStr">
        <is>
          <t>Severity levels</t>
        </is>
      </c>
    </row>
    <row r="15" ht="32" customHeight="1">
      <c r="A15" s="15" t="inlineStr">
        <is>
          <t>Level</t>
        </is>
      </c>
      <c r="B15" s="15" t="inlineStr">
        <is>
          <t>Examples</t>
        </is>
      </c>
      <c r="C15" s="15" t="inlineStr">
        <is>
          <t>Response</t>
        </is>
      </c>
      <c r="D15" s="15" t="inlineStr"/>
    </row>
    <row r="16" ht="62" customHeight="1">
      <c r="A16" s="18" t="inlineStr">
        <is>
          <t>S1 Critical</t>
        </is>
      </c>
      <c r="B16" s="18" t="inlineStr">
        <is>
          <t>Harm to a person, a safety system affected, a serious customer or legal impact, or a large data exposure</t>
        </is>
      </c>
      <c r="C16" s="18" t="inlineStr">
        <is>
          <t>Stop the AI use at once. Notify the owner, safety, and security leads within the hour. Report as your incident policy and the law require</t>
        </is>
      </c>
    </row>
    <row r="17" ht="62" customHeight="1">
      <c r="A17" s="18" t="inlineStr">
        <is>
          <t>S2 High</t>
        </is>
      </c>
      <c r="B17" s="18" t="inlineStr">
        <is>
          <t>A wrong output reached a customer, a supplier, or a record that matters; sensitive data went to an unapproved tool; the AI took an action outside its limits</t>
        </is>
      </c>
      <c r="C17" s="18" t="inlineStr">
        <is>
          <t>Contain the same day. Owner and risk lead review. Decide whether to suspend</t>
        </is>
      </c>
    </row>
    <row r="18" ht="62" customHeight="1">
      <c r="A18" s="18" t="inlineStr">
        <is>
          <t>S3 Moderate</t>
        </is>
      </c>
      <c r="B18" s="18" t="inlineStr">
        <is>
          <t>An error caught before it left the team, a pattern of errors above the tolerance, or a service outage that people worked around</t>
        </is>
      </c>
      <c r="C18" s="18" t="inlineStr">
        <is>
          <t>Contain within the week. Add to the AI risk register and the monitoring review</t>
        </is>
      </c>
    </row>
    <row r="19" ht="62" customHeight="1">
      <c r="A19" s="18" t="inlineStr">
        <is>
          <t>S4 Minor</t>
        </is>
      </c>
      <c r="B19" s="18" t="inlineStr">
        <is>
          <t>A single wrong output that a reviewer caught, or a near miss with no effect</t>
        </is>
      </c>
      <c r="C19" s="18" t="inlineStr">
        <is>
          <t>Log it. Review the log monthly for patterns</t>
        </is>
      </c>
    </row>
    <row r="21">
      <c r="A21" s="14" t="inlineStr">
        <is>
          <t>Who to call</t>
        </is>
      </c>
    </row>
    <row r="22" ht="32" customHeight="1">
      <c r="A22" s="15" t="inlineStr">
        <is>
          <t>Role</t>
        </is>
      </c>
      <c r="B22" s="15" t="inlineStr">
        <is>
          <t>Name</t>
        </is>
      </c>
      <c r="C22" s="15" t="inlineStr">
        <is>
          <t>Phone or channel</t>
        </is>
      </c>
      <c r="D22" s="15" t="inlineStr">
        <is>
          <t>Backup</t>
        </is>
      </c>
    </row>
    <row r="23">
      <c r="A23" s="18" t="inlineStr">
        <is>
          <t>Use owner</t>
        </is>
      </c>
      <c r="B23" s="18" t="n"/>
      <c r="C23" s="18" t="n"/>
      <c r="D23" s="18" t="n"/>
    </row>
    <row r="24">
      <c r="A24" s="18" t="inlineStr">
        <is>
          <t>Backup for the use owner</t>
        </is>
      </c>
      <c r="B24" s="18" t="n"/>
      <c r="C24" s="18" t="n"/>
      <c r="D24" s="18" t="n"/>
    </row>
    <row r="25">
      <c r="A25" s="18" t="inlineStr">
        <is>
          <t>Operations manager</t>
        </is>
      </c>
      <c r="B25" s="18" t="n"/>
      <c r="C25" s="18" t="n"/>
      <c r="D25" s="18" t="n"/>
    </row>
    <row r="26">
      <c r="A26" s="18" t="inlineStr">
        <is>
          <t>Safety lead</t>
        </is>
      </c>
      <c r="B26" s="18" t="n"/>
      <c r="C26" s="18" t="n"/>
      <c r="D26" s="18" t="n"/>
    </row>
    <row r="27">
      <c r="A27" s="18" t="inlineStr">
        <is>
          <t>Security lead</t>
        </is>
      </c>
      <c r="B27" s="18" t="n"/>
      <c r="C27" s="18" t="n"/>
      <c r="D27" s="18" t="n"/>
    </row>
    <row r="28">
      <c r="A28" s="18" t="inlineStr">
        <is>
          <t>IT service desk</t>
        </is>
      </c>
      <c r="B28" s="18" t="n"/>
      <c r="C28" s="18" t="n"/>
      <c r="D28" s="18" t="n"/>
    </row>
    <row r="29">
      <c r="A29" s="18" t="inlineStr">
        <is>
          <t>Privacy or legal lead</t>
        </is>
      </c>
      <c r="B29" s="18" t="n"/>
      <c r="C29" s="18" t="n"/>
      <c r="D29" s="18" t="n"/>
    </row>
    <row r="30">
      <c r="A30" s="18" t="inlineStr">
        <is>
          <t>Communications lead</t>
        </is>
      </c>
      <c r="B30" s="18" t="n"/>
      <c r="C30" s="18" t="n"/>
      <c r="D30" s="18" t="n"/>
    </row>
    <row r="31">
      <c r="A31" s="18" t="inlineStr">
        <is>
          <t>Vendor support contact</t>
        </is>
      </c>
      <c r="B31" s="18" t="n"/>
      <c r="C31" s="18" t="n"/>
      <c r="D31" s="18"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6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17" customWidth="1" min="2" max="2"/>
    <col width="16" customWidth="1" min="3" max="3"/>
    <col width="24" customWidth="1" min="4" max="4"/>
    <col width="28" customWidth="1" min="5" max="5"/>
    <col width="13" customWidth="1" min="6" max="6"/>
    <col width="46" customWidth="1" min="7" max="7"/>
    <col width="17" customWidth="1" min="8" max="8"/>
    <col width="10" customWidth="1" min="9" max="9"/>
    <col width="26" customWidth="1" min="10" max="10"/>
    <col width="11" customWidth="1" min="11" max="11"/>
    <col width="11" customWidth="1" min="12" max="12"/>
    <col width="44" customWidth="1" min="13" max="13"/>
    <col width="20" customWidth="1" min="14" max="14"/>
    <col width="12" customWidth="1" min="15" max="15"/>
    <col width="9" customWidth="1" min="16" max="16"/>
    <col width="12" customWidth="1" min="17" max="17"/>
  </cols>
  <sheetData>
    <row r="1">
      <c r="A1" s="1" t="inlineStr">
        <is>
          <t>INCIDENT LOG</t>
        </is>
      </c>
    </row>
    <row r="2">
      <c r="A2" s="2" t="inlineStr">
        <is>
          <t>One row per incident or near miss. Gray columns calculate. Examples are placeholders: overwrite them.</t>
        </is>
      </c>
    </row>
    <row r="4" ht="48" customHeight="1">
      <c r="A4" s="15" t="inlineStr">
        <is>
          <t>ID</t>
        </is>
      </c>
      <c r="B4" s="15" t="inlineStr">
        <is>
          <t>Detected (date and time)</t>
        </is>
      </c>
      <c r="C4" s="15" t="inlineStr">
        <is>
          <t>Detected by</t>
        </is>
      </c>
      <c r="D4" s="15" t="inlineStr">
        <is>
          <t>AI use</t>
        </is>
      </c>
      <c r="E4" s="15" t="inlineStr">
        <is>
          <t>Type</t>
        </is>
      </c>
      <c r="F4" s="15" t="inlineStr">
        <is>
          <t>Severity</t>
        </is>
      </c>
      <c r="G4" s="15" t="inlineStr">
        <is>
          <t>What happened</t>
        </is>
      </c>
      <c r="H4" s="15" t="inlineStr">
        <is>
          <t>Contained (date and time)</t>
        </is>
      </c>
      <c r="I4" s="15" t="inlineStr">
        <is>
          <t>Hours to contain</t>
        </is>
      </c>
      <c r="J4" s="15" t="inlineStr">
        <is>
          <t>Root cause</t>
        </is>
      </c>
      <c r="K4" s="15" t="inlineStr">
        <is>
          <t>Status</t>
        </is>
      </c>
      <c r="L4" s="15" t="inlineStr">
        <is>
          <t>Reported outside?</t>
        </is>
      </c>
      <c r="M4" s="15" t="inlineStr">
        <is>
          <t>Corrective action</t>
        </is>
      </c>
      <c r="N4" s="15" t="inlineStr">
        <is>
          <t>Action owner (role)</t>
        </is>
      </c>
      <c r="O4" s="15" t="inlineStr">
        <is>
          <t>Action due</t>
        </is>
      </c>
      <c r="P4" s="15" t="inlineStr">
        <is>
          <t>Action done?</t>
        </is>
      </c>
      <c r="Q4" s="15" t="inlineStr">
        <is>
          <t>Action check</t>
        </is>
      </c>
    </row>
    <row r="5" ht="34" customHeight="1">
      <c r="A5" s="19" t="inlineStr">
        <is>
          <t>I-01</t>
        </is>
      </c>
      <c r="B5" s="20" t="n">
        <v>46085.38194444445</v>
      </c>
      <c r="C5" s="18" t="inlineStr">
        <is>
          <t>Buyer</t>
        </is>
      </c>
      <c r="D5" s="18" t="inlineStr">
        <is>
          <t>Purchasing agent</t>
        </is>
      </c>
      <c r="E5" s="18" t="inlineStr">
        <is>
          <t>Agent exceeded limits</t>
        </is>
      </c>
      <c r="F5" s="19" t="inlineStr">
        <is>
          <t>S2 High</t>
        </is>
      </c>
      <c r="G5" s="18" t="inlineStr">
        <is>
          <t>Agent sent 14 duplicate order emails to one supplier after a timeout</t>
        </is>
      </c>
      <c r="H5" s="20" t="n">
        <v>46085.39027777778</v>
      </c>
      <c r="I5" s="21">
        <f>IF(OR(B5="",H5=""),"",ROUND((H5-B5)*24,1))</f>
        <v/>
      </c>
      <c r="J5" s="18" t="inlineStr">
        <is>
          <t>Missing check (design)</t>
        </is>
      </c>
      <c r="K5" s="19" t="inlineStr">
        <is>
          <t>Closed</t>
        </is>
      </c>
      <c r="L5" s="19" t="inlineStr">
        <is>
          <t>No</t>
        </is>
      </c>
      <c r="M5" s="18" t="inlineStr">
        <is>
          <t>Add a unique order key and cap retries at one</t>
        </is>
      </c>
      <c r="N5" s="18" t="inlineStr">
        <is>
          <t>Purchasing manager</t>
        </is>
      </c>
      <c r="O5" s="22" t="n">
        <v>46099</v>
      </c>
      <c r="P5" s="19" t="inlineStr">
        <is>
          <t>Yes</t>
        </is>
      </c>
      <c r="Q5" s="23">
        <f>IF(OR(M5="",O5=""),"",IF(P5="Yes","Done",IF(O5&lt;Settings!$B$5,"Overdue","Open")))</f>
        <v/>
      </c>
    </row>
    <row r="6" ht="34" customHeight="1">
      <c r="A6" s="19" t="inlineStr">
        <is>
          <t>I-02</t>
        </is>
      </c>
      <c r="B6" s="20" t="n">
        <v>46127.58333333334</v>
      </c>
      <c r="C6" s="18" t="inlineStr">
        <is>
          <t>Colleague</t>
        </is>
      </c>
      <c r="D6" s="18" t="inlineStr">
        <is>
          <t>Public chatbot (shadow AI)</t>
        </is>
      </c>
      <c r="E6" s="18" t="inlineStr">
        <is>
          <t>Data in an unapproved tool</t>
        </is>
      </c>
      <c r="F6" s="19" t="inlineStr">
        <is>
          <t>S2 High</t>
        </is>
      </c>
      <c r="G6" s="18" t="inlineStr">
        <is>
          <t>Engineer pasted a customer drawing into a public chatbot</t>
        </is>
      </c>
      <c r="H6" s="20" t="n">
        <v>46127.75</v>
      </c>
      <c r="I6" s="21">
        <f>IF(OR(B6="",H6=""),"",ROUND((H6-B6)*24,1))</f>
        <v/>
      </c>
      <c r="J6" s="18" t="inlineStr">
        <is>
          <t>Approved route hard to use</t>
        </is>
      </c>
      <c r="K6" s="19" t="inlineStr">
        <is>
          <t>Closed</t>
        </is>
      </c>
      <c r="L6" s="19" t="inlineStr">
        <is>
          <t>Yes</t>
        </is>
      </c>
      <c r="M6" s="18" t="inlineStr">
        <is>
          <t>Speed up access to the approved tool; remind everyone of the data rules</t>
        </is>
      </c>
      <c r="N6" s="18" t="inlineStr">
        <is>
          <t>IT lead</t>
        </is>
      </c>
      <c r="O6" s="22" t="n">
        <v>46157</v>
      </c>
      <c r="P6" s="19" t="inlineStr">
        <is>
          <t>Yes</t>
        </is>
      </c>
      <c r="Q6" s="23">
        <f>IF(OR(M6="",O6=""),"",IF(P6="Yes","Done",IF(O6&lt;Settings!$B$5,"Overdue","Open")))</f>
        <v/>
      </c>
    </row>
    <row r="7" ht="34" customHeight="1">
      <c r="A7" s="19" t="inlineStr">
        <is>
          <t>I-03</t>
        </is>
      </c>
      <c r="B7" s="20" t="n">
        <v>46162.4375</v>
      </c>
      <c r="C7" s="18" t="inlineStr">
        <is>
          <t>Reviewer</t>
        </is>
      </c>
      <c r="D7" s="18" t="inlineStr">
        <is>
          <t>Complaint classifier</t>
        </is>
      </c>
      <c r="E7" s="18" t="inlineStr">
        <is>
          <t>Wrong output reached a customer or record</t>
        </is>
      </c>
      <c r="F7" s="19" t="inlineStr">
        <is>
          <t>S3 Moderate</t>
        </is>
      </c>
      <c r="G7" s="18" t="inlineStr">
        <is>
          <t>A reply drafted from a wrong category went out unedited</t>
        </is>
      </c>
      <c r="H7" s="20" t="n">
        <v>46162.625</v>
      </c>
      <c r="I7" s="21">
        <f>IF(OR(B7="",H7=""),"",ROUND((H7-B7)*24,1))</f>
        <v/>
      </c>
      <c r="J7" s="18" t="inlineStr">
        <is>
          <t>Reviewer skipped the check</t>
        </is>
      </c>
      <c r="K7" s="19" t="inlineStr">
        <is>
          <t>Closed</t>
        </is>
      </c>
      <c r="L7" s="19" t="inlineStr">
        <is>
          <t>No</t>
        </is>
      </c>
      <c r="M7" s="18" t="inlineStr">
        <is>
          <t>Make the reviewer confirm the category before send</t>
        </is>
      </c>
      <c r="N7" s="18" t="inlineStr">
        <is>
          <t>Customer service lead</t>
        </is>
      </c>
      <c r="O7" s="22" t="n">
        <v>46183</v>
      </c>
      <c r="P7" s="19" t="inlineStr">
        <is>
          <t>Yes</t>
        </is>
      </c>
      <c r="Q7" s="23">
        <f>IF(OR(M7="",O7=""),"",IF(P7="Yes","Done",IF(O7&lt;Settings!$B$5,"Overdue","Open")))</f>
        <v/>
      </c>
    </row>
    <row r="8" ht="34" customHeight="1">
      <c r="A8" s="19" t="inlineStr">
        <is>
          <t>I-04</t>
        </is>
      </c>
      <c r="B8" s="20" t="n">
        <v>46203.33333333334</v>
      </c>
      <c r="C8" s="18" t="inlineStr">
        <is>
          <t>Security test</t>
        </is>
      </c>
      <c r="D8" s="18" t="inlineStr">
        <is>
          <t>Email assistant</t>
        </is>
      </c>
      <c r="E8" s="18" t="inlineStr">
        <is>
          <t>Prompt injection</t>
        </is>
      </c>
      <c r="F8" s="19" t="inlineStr">
        <is>
          <t>S3 Moderate</t>
        </is>
      </c>
      <c r="G8" s="18" t="inlineStr">
        <is>
          <t>A test email with hidden instructions made the assistant list file names</t>
        </is>
      </c>
      <c r="H8" s="20" t="n">
        <v>46203.5</v>
      </c>
      <c r="I8" s="21">
        <f>IF(OR(B8="",H8=""),"",ROUND((H8-B8)*24,1))</f>
        <v/>
      </c>
      <c r="J8" s="18" t="inlineStr">
        <is>
          <t>No separation of outside content</t>
        </is>
      </c>
      <c r="K8" s="19" t="inlineStr">
        <is>
          <t>Closed</t>
        </is>
      </c>
      <c r="L8" s="19" t="inlineStr">
        <is>
          <t>No</t>
        </is>
      </c>
      <c r="M8" s="18" t="inlineStr">
        <is>
          <t>Remove file access; require approval for outside-facing actions</t>
        </is>
      </c>
      <c r="N8" s="18" t="inlineStr">
        <is>
          <t>Security lead</t>
        </is>
      </c>
      <c r="O8" s="22" t="n">
        <v>46234</v>
      </c>
      <c r="P8" s="19" t="inlineStr">
        <is>
          <t>Yes</t>
        </is>
      </c>
      <c r="Q8" s="23">
        <f>IF(OR(M8="",O8=""),"",IF(P8="Yes","Done",IF(O8&lt;Settings!$B$5,"Overdue","Open")))</f>
        <v/>
      </c>
    </row>
    <row r="9" ht="34" customHeight="1">
      <c r="A9" s="19" t="inlineStr">
        <is>
          <t>I-05</t>
        </is>
      </c>
      <c r="B9" s="20" t="n">
        <v>46258.375</v>
      </c>
      <c r="C9" s="18" t="inlineStr">
        <is>
          <t>Monitoring</t>
        </is>
      </c>
      <c r="D9" s="18" t="inlineStr">
        <is>
          <t>Complaint classifier</t>
        </is>
      </c>
      <c r="E9" s="18" t="inlineStr">
        <is>
          <t>Unexplained change in results</t>
        </is>
      </c>
      <c r="F9" s="19" t="inlineStr">
        <is>
          <t>S3 Moderate</t>
        </is>
      </c>
      <c r="G9" s="18" t="inlineStr">
        <is>
          <t>Weekly error rate drifted after a vendor model update</t>
        </is>
      </c>
      <c r="H9" s="20" t="n">
        <v>46269.45833333334</v>
      </c>
      <c r="I9" s="21">
        <f>IF(OR(B9="",H9=""),"",ROUND((H9-B9)*24,1))</f>
        <v/>
      </c>
      <c r="J9" s="18" t="inlineStr">
        <is>
          <t>Vendor change without notice</t>
        </is>
      </c>
      <c r="K9" s="19" t="inlineStr">
        <is>
          <t>Contained</t>
        </is>
      </c>
      <c r="L9" s="19" t="inlineStr">
        <is>
          <t>No</t>
        </is>
      </c>
      <c r="M9" s="18" t="inlineStr">
        <is>
          <t>Ask the vendor for change notices; re-run the golden set; raise sampling</t>
        </is>
      </c>
      <c r="N9" s="18" t="inlineStr">
        <is>
          <t>Quality lead</t>
        </is>
      </c>
      <c r="O9" s="22" t="n">
        <v>46325</v>
      </c>
      <c r="P9" s="19" t="inlineStr">
        <is>
          <t>No</t>
        </is>
      </c>
      <c r="Q9" s="23">
        <f>IF(OR(M9="",O9=""),"",IF(P9="Yes","Done",IF(O9&lt;Settings!$B$5,"Overdue","Open")))</f>
        <v/>
      </c>
    </row>
    <row r="10" ht="34" customHeight="1">
      <c r="A10" s="19" t="inlineStr">
        <is>
          <t>I-06</t>
        </is>
      </c>
      <c r="B10" s="20" t="n">
        <v>46268.46875</v>
      </c>
      <c r="C10" s="18" t="inlineStr">
        <is>
          <t>Reviewer</t>
        </is>
      </c>
      <c r="D10" s="18" t="inlineStr">
        <is>
          <t>Work-order triage</t>
        </is>
      </c>
      <c r="E10" s="18" t="inlineStr">
        <is>
          <t>Wrong output caught by a reviewer</t>
        </is>
      </c>
      <c r="F10" s="19" t="inlineStr">
        <is>
          <t>S4 Minor</t>
        </is>
      </c>
      <c r="G10" s="18" t="inlineStr">
        <is>
          <t>Triage suggested a low priority for a guard fault; the planner corrected it</t>
        </is>
      </c>
      <c r="H10" s="20" t="n">
        <v>46268.47222222222</v>
      </c>
      <c r="I10" s="21">
        <f>IF(OR(B10="",H10=""),"",ROUND((H10-B10)*24,1))</f>
        <v/>
      </c>
      <c r="J10" s="18" t="inlineStr">
        <is>
          <t>Awkward case not in the test set</t>
        </is>
      </c>
      <c r="K10" s="19" t="inlineStr">
        <is>
          <t>Closed</t>
        </is>
      </c>
      <c r="L10" s="19" t="inlineStr">
        <is>
          <t>N/A</t>
        </is>
      </c>
      <c r="M10" s="18" t="inlineStr">
        <is>
          <t>Add the case to the golden test set</t>
        </is>
      </c>
      <c r="N10" s="18" t="inlineStr">
        <is>
          <t>Planner</t>
        </is>
      </c>
      <c r="O10" s="22" t="n">
        <v>46282</v>
      </c>
      <c r="P10" s="19" t="inlineStr">
        <is>
          <t>Yes</t>
        </is>
      </c>
      <c r="Q10" s="23">
        <f>IF(OR(M10="",O10=""),"",IF(P10="Yes","Done",IF(O10&lt;Settings!$B$5,"Overdue","Open")))</f>
        <v/>
      </c>
    </row>
    <row r="11" ht="34" customHeight="1">
      <c r="A11" s="19" t="inlineStr">
        <is>
          <t>I-07</t>
        </is>
      </c>
      <c r="B11" s="20" t="n">
        <v>46286.31944444445</v>
      </c>
      <c r="C11" s="18" t="inlineStr">
        <is>
          <t>Operator</t>
        </is>
      </c>
      <c r="D11" s="18" t="inlineStr">
        <is>
          <t>Shift summary tool</t>
        </is>
      </c>
      <c r="E11" s="18" t="inlineStr">
        <is>
          <t>Service outage</t>
        </is>
      </c>
      <c r="F11" s="19" t="inlineStr">
        <is>
          <t>S3 Moderate</t>
        </is>
      </c>
      <c r="G11" s="18" t="inlineStr">
        <is>
          <t>The tool was down for six hours; the manual fallback worked</t>
        </is>
      </c>
      <c r="H11" s="20" t="n">
        <v>46286.56944444445</v>
      </c>
      <c r="I11" s="21">
        <f>IF(OR(B11="",H11=""),"",ROUND((H11-B11)*24,1))</f>
        <v/>
      </c>
      <c r="J11" s="18" t="inlineStr">
        <is>
          <t>Vendor outage</t>
        </is>
      </c>
      <c r="K11" s="19" t="inlineStr">
        <is>
          <t>Closed</t>
        </is>
      </c>
      <c r="L11" s="19" t="inlineStr">
        <is>
          <t>No</t>
        </is>
      </c>
      <c r="M11" s="18" t="inlineStr">
        <is>
          <t>Review the vendor service levels at renewal</t>
        </is>
      </c>
      <c r="N11" s="18" t="inlineStr">
        <is>
          <t>Operations manager</t>
        </is>
      </c>
      <c r="O11" s="22" t="n">
        <v>46341</v>
      </c>
      <c r="P11" s="19" t="inlineStr">
        <is>
          <t>No</t>
        </is>
      </c>
      <c r="Q11" s="23">
        <f>IF(OR(M11="",O11=""),"",IF(P11="Yes","Done",IF(O11&lt;Settings!$B$5,"Overdue","Open")))</f>
        <v/>
      </c>
    </row>
    <row r="12" ht="34" customHeight="1">
      <c r="A12" s="19" t="inlineStr">
        <is>
          <t>I-08</t>
        </is>
      </c>
      <c r="B12" s="20" t="n">
        <v>46307.67013888889</v>
      </c>
      <c r="C12" s="18" t="inlineStr">
        <is>
          <t>HR partner</t>
        </is>
      </c>
      <c r="D12" s="18" t="inlineStr">
        <is>
          <t>Policy question assistant</t>
        </is>
      </c>
      <c r="E12" s="18" t="inlineStr">
        <is>
          <t>Wrong output caught by a reviewer</t>
        </is>
      </c>
      <c r="F12" s="19" t="inlineStr">
        <is>
          <t>S4 Minor</t>
        </is>
      </c>
      <c r="G12" s="18" t="inlineStr">
        <is>
          <t>Assistant quoted a superseded leave policy; HR corrected the answer</t>
        </is>
      </c>
      <c r="H12" s="20" t="n">
        <v>46307.6875</v>
      </c>
      <c r="I12" s="21">
        <f>IF(OR(B12="",H12=""),"",ROUND((H12-B12)*24,1))</f>
        <v/>
      </c>
      <c r="J12" s="18" t="inlineStr">
        <is>
          <t>Out-of-date source document</t>
        </is>
      </c>
      <c r="K12" s="19" t="inlineStr">
        <is>
          <t>Open</t>
        </is>
      </c>
      <c r="L12" s="19" t="inlineStr">
        <is>
          <t>N/A</t>
        </is>
      </c>
      <c r="M12" s="18" t="inlineStr">
        <is>
          <t>Remove the old policy from the source folder; add a review date</t>
        </is>
      </c>
      <c r="N12" s="18" t="inlineStr">
        <is>
          <t>HR lead</t>
        </is>
      </c>
      <c r="O12" s="22" t="n">
        <v>46314</v>
      </c>
      <c r="P12" s="19" t="inlineStr">
        <is>
          <t>No</t>
        </is>
      </c>
      <c r="Q12" s="23">
        <f>IF(OR(M12="",O12=""),"",IF(P12="Yes","Done",IF(O12&lt;Settings!$B$5,"Overdue","Open")))</f>
        <v/>
      </c>
    </row>
    <row r="13" ht="18" customHeight="1">
      <c r="A13" s="19" t="n"/>
      <c r="B13" s="20" t="n"/>
      <c r="C13" s="18" t="n"/>
      <c r="D13" s="18" t="n"/>
      <c r="E13" s="18" t="n"/>
      <c r="F13" s="19" t="n"/>
      <c r="G13" s="18" t="n"/>
      <c r="H13" s="20" t="n"/>
      <c r="I13" s="21">
        <f>IF(OR(B13="",H13=""),"",ROUND((H13-B13)*24,1))</f>
        <v/>
      </c>
      <c r="J13" s="18" t="n"/>
      <c r="K13" s="19" t="n"/>
      <c r="L13" s="19" t="n"/>
      <c r="M13" s="18" t="n"/>
      <c r="N13" s="18" t="n"/>
      <c r="O13" s="22" t="n"/>
      <c r="P13" s="19" t="n"/>
      <c r="Q13" s="23">
        <f>IF(OR(M13="",O13=""),"",IF(P13="Yes","Done",IF(O13&lt;Settings!$B$5,"Overdue","Open")))</f>
        <v/>
      </c>
    </row>
    <row r="14" ht="18" customHeight="1">
      <c r="A14" s="19" t="n"/>
      <c r="B14" s="20" t="n"/>
      <c r="C14" s="18" t="n"/>
      <c r="D14" s="18" t="n"/>
      <c r="E14" s="18" t="n"/>
      <c r="F14" s="19" t="n"/>
      <c r="G14" s="18" t="n"/>
      <c r="H14" s="20" t="n"/>
      <c r="I14" s="21">
        <f>IF(OR(B14="",H14=""),"",ROUND((H14-B14)*24,1))</f>
        <v/>
      </c>
      <c r="J14" s="18" t="n"/>
      <c r="K14" s="19" t="n"/>
      <c r="L14" s="19" t="n"/>
      <c r="M14" s="18" t="n"/>
      <c r="N14" s="18" t="n"/>
      <c r="O14" s="22" t="n"/>
      <c r="P14" s="19" t="n"/>
      <c r="Q14" s="23">
        <f>IF(OR(M14="",O14=""),"",IF(P14="Yes","Done",IF(O14&lt;Settings!$B$5,"Overdue","Open")))</f>
        <v/>
      </c>
    </row>
    <row r="15" ht="18" customHeight="1">
      <c r="A15" s="19" t="n"/>
      <c r="B15" s="20" t="n"/>
      <c r="C15" s="18" t="n"/>
      <c r="D15" s="18" t="n"/>
      <c r="E15" s="18" t="n"/>
      <c r="F15" s="19" t="n"/>
      <c r="G15" s="18" t="n"/>
      <c r="H15" s="20" t="n"/>
      <c r="I15" s="21">
        <f>IF(OR(B15="",H15=""),"",ROUND((H15-B15)*24,1))</f>
        <v/>
      </c>
      <c r="J15" s="18" t="n"/>
      <c r="K15" s="19" t="n"/>
      <c r="L15" s="19" t="n"/>
      <c r="M15" s="18" t="n"/>
      <c r="N15" s="18" t="n"/>
      <c r="O15" s="22" t="n"/>
      <c r="P15" s="19" t="n"/>
      <c r="Q15" s="23">
        <f>IF(OR(M15="",O15=""),"",IF(P15="Yes","Done",IF(O15&lt;Settings!$B$5,"Overdue","Open")))</f>
        <v/>
      </c>
    </row>
    <row r="16" ht="18" customHeight="1">
      <c r="A16" s="19" t="n"/>
      <c r="B16" s="20" t="n"/>
      <c r="C16" s="18" t="n"/>
      <c r="D16" s="18" t="n"/>
      <c r="E16" s="18" t="n"/>
      <c r="F16" s="19" t="n"/>
      <c r="G16" s="18" t="n"/>
      <c r="H16" s="20" t="n"/>
      <c r="I16" s="21">
        <f>IF(OR(B16="",H16=""),"",ROUND((H16-B16)*24,1))</f>
        <v/>
      </c>
      <c r="J16" s="18" t="n"/>
      <c r="K16" s="19" t="n"/>
      <c r="L16" s="19" t="n"/>
      <c r="M16" s="18" t="n"/>
      <c r="N16" s="18" t="n"/>
      <c r="O16" s="22" t="n"/>
      <c r="P16" s="19" t="n"/>
      <c r="Q16" s="23">
        <f>IF(OR(M16="",O16=""),"",IF(P16="Yes","Done",IF(O16&lt;Settings!$B$5,"Overdue","Open")))</f>
        <v/>
      </c>
    </row>
    <row r="17" ht="18" customHeight="1">
      <c r="A17" s="19" t="n"/>
      <c r="B17" s="20" t="n"/>
      <c r="C17" s="18" t="n"/>
      <c r="D17" s="18" t="n"/>
      <c r="E17" s="18" t="n"/>
      <c r="F17" s="19" t="n"/>
      <c r="G17" s="18" t="n"/>
      <c r="H17" s="20" t="n"/>
      <c r="I17" s="21">
        <f>IF(OR(B17="",H17=""),"",ROUND((H17-B17)*24,1))</f>
        <v/>
      </c>
      <c r="J17" s="18" t="n"/>
      <c r="K17" s="19" t="n"/>
      <c r="L17" s="19" t="n"/>
      <c r="M17" s="18" t="n"/>
      <c r="N17" s="18" t="n"/>
      <c r="O17" s="22" t="n"/>
      <c r="P17" s="19" t="n"/>
      <c r="Q17" s="23">
        <f>IF(OR(M17="",O17=""),"",IF(P17="Yes","Done",IF(O17&lt;Settings!$B$5,"Overdue","Open")))</f>
        <v/>
      </c>
    </row>
    <row r="18" ht="18" customHeight="1">
      <c r="A18" s="19" t="n"/>
      <c r="B18" s="20" t="n"/>
      <c r="C18" s="18" t="n"/>
      <c r="D18" s="18" t="n"/>
      <c r="E18" s="18" t="n"/>
      <c r="F18" s="19" t="n"/>
      <c r="G18" s="18" t="n"/>
      <c r="H18" s="20" t="n"/>
      <c r="I18" s="21">
        <f>IF(OR(B18="",H18=""),"",ROUND((H18-B18)*24,1))</f>
        <v/>
      </c>
      <c r="J18" s="18" t="n"/>
      <c r="K18" s="19" t="n"/>
      <c r="L18" s="19" t="n"/>
      <c r="M18" s="18" t="n"/>
      <c r="N18" s="18" t="n"/>
      <c r="O18" s="22" t="n"/>
      <c r="P18" s="19" t="n"/>
      <c r="Q18" s="23">
        <f>IF(OR(M18="",O18=""),"",IF(P18="Yes","Done",IF(O18&lt;Settings!$B$5,"Overdue","Open")))</f>
        <v/>
      </c>
    </row>
    <row r="19" ht="18" customHeight="1">
      <c r="A19" s="19" t="n"/>
      <c r="B19" s="20" t="n"/>
      <c r="C19" s="18" t="n"/>
      <c r="D19" s="18" t="n"/>
      <c r="E19" s="18" t="n"/>
      <c r="F19" s="19" t="n"/>
      <c r="G19" s="18" t="n"/>
      <c r="H19" s="20" t="n"/>
      <c r="I19" s="21">
        <f>IF(OR(B19="",H19=""),"",ROUND((H19-B19)*24,1))</f>
        <v/>
      </c>
      <c r="J19" s="18" t="n"/>
      <c r="K19" s="19" t="n"/>
      <c r="L19" s="19" t="n"/>
      <c r="M19" s="18" t="n"/>
      <c r="N19" s="18" t="n"/>
      <c r="O19" s="22" t="n"/>
      <c r="P19" s="19" t="n"/>
      <c r="Q19" s="23">
        <f>IF(OR(M19="",O19=""),"",IF(P19="Yes","Done",IF(O19&lt;Settings!$B$5,"Overdue","Open")))</f>
        <v/>
      </c>
    </row>
    <row r="20" ht="18" customHeight="1">
      <c r="A20" s="19" t="n"/>
      <c r="B20" s="20" t="n"/>
      <c r="C20" s="18" t="n"/>
      <c r="D20" s="18" t="n"/>
      <c r="E20" s="18" t="n"/>
      <c r="F20" s="19" t="n"/>
      <c r="G20" s="18" t="n"/>
      <c r="H20" s="20" t="n"/>
      <c r="I20" s="21">
        <f>IF(OR(B20="",H20=""),"",ROUND((H20-B20)*24,1))</f>
        <v/>
      </c>
      <c r="J20" s="18" t="n"/>
      <c r="K20" s="19" t="n"/>
      <c r="L20" s="19" t="n"/>
      <c r="M20" s="18" t="n"/>
      <c r="N20" s="18" t="n"/>
      <c r="O20" s="22" t="n"/>
      <c r="P20" s="19" t="n"/>
      <c r="Q20" s="23">
        <f>IF(OR(M20="",O20=""),"",IF(P20="Yes","Done",IF(O20&lt;Settings!$B$5,"Overdue","Open")))</f>
        <v/>
      </c>
    </row>
    <row r="21" ht="18" customHeight="1">
      <c r="A21" s="19" t="n"/>
      <c r="B21" s="20" t="n"/>
      <c r="C21" s="18" t="n"/>
      <c r="D21" s="18" t="n"/>
      <c r="E21" s="18" t="n"/>
      <c r="F21" s="19" t="n"/>
      <c r="G21" s="18" t="n"/>
      <c r="H21" s="20" t="n"/>
      <c r="I21" s="21">
        <f>IF(OR(B21="",H21=""),"",ROUND((H21-B21)*24,1))</f>
        <v/>
      </c>
      <c r="J21" s="18" t="n"/>
      <c r="K21" s="19" t="n"/>
      <c r="L21" s="19" t="n"/>
      <c r="M21" s="18" t="n"/>
      <c r="N21" s="18" t="n"/>
      <c r="O21" s="22" t="n"/>
      <c r="P21" s="19" t="n"/>
      <c r="Q21" s="23">
        <f>IF(OR(M21="",O21=""),"",IF(P21="Yes","Done",IF(O21&lt;Settings!$B$5,"Overdue","Open")))</f>
        <v/>
      </c>
    </row>
    <row r="22" ht="18" customHeight="1">
      <c r="A22" s="19" t="n"/>
      <c r="B22" s="20" t="n"/>
      <c r="C22" s="18" t="n"/>
      <c r="D22" s="18" t="n"/>
      <c r="E22" s="18" t="n"/>
      <c r="F22" s="19" t="n"/>
      <c r="G22" s="18" t="n"/>
      <c r="H22" s="20" t="n"/>
      <c r="I22" s="21">
        <f>IF(OR(B22="",H22=""),"",ROUND((H22-B22)*24,1))</f>
        <v/>
      </c>
      <c r="J22" s="18" t="n"/>
      <c r="K22" s="19" t="n"/>
      <c r="L22" s="19" t="n"/>
      <c r="M22" s="18" t="n"/>
      <c r="N22" s="18" t="n"/>
      <c r="O22" s="22" t="n"/>
      <c r="P22" s="19" t="n"/>
      <c r="Q22" s="23">
        <f>IF(OR(M22="",O22=""),"",IF(P22="Yes","Done",IF(O22&lt;Settings!$B$5,"Overdue","Open")))</f>
        <v/>
      </c>
    </row>
    <row r="23" ht="18" customHeight="1">
      <c r="A23" s="19" t="n"/>
      <c r="B23" s="20" t="n"/>
      <c r="C23" s="18" t="n"/>
      <c r="D23" s="18" t="n"/>
      <c r="E23" s="18" t="n"/>
      <c r="F23" s="19" t="n"/>
      <c r="G23" s="18" t="n"/>
      <c r="H23" s="20" t="n"/>
      <c r="I23" s="21">
        <f>IF(OR(B23="",H23=""),"",ROUND((H23-B23)*24,1))</f>
        <v/>
      </c>
      <c r="J23" s="18" t="n"/>
      <c r="K23" s="19" t="n"/>
      <c r="L23" s="19" t="n"/>
      <c r="M23" s="18" t="n"/>
      <c r="N23" s="18" t="n"/>
      <c r="O23" s="22" t="n"/>
      <c r="P23" s="19" t="n"/>
      <c r="Q23" s="23">
        <f>IF(OR(M23="",O23=""),"",IF(P23="Yes","Done",IF(O23&lt;Settings!$B$5,"Overdue","Open")))</f>
        <v/>
      </c>
    </row>
    <row r="24" ht="18" customHeight="1">
      <c r="A24" s="19" t="n"/>
      <c r="B24" s="20" t="n"/>
      <c r="C24" s="18" t="n"/>
      <c r="D24" s="18" t="n"/>
      <c r="E24" s="18" t="n"/>
      <c r="F24" s="19" t="n"/>
      <c r="G24" s="18" t="n"/>
      <c r="H24" s="20" t="n"/>
      <c r="I24" s="21">
        <f>IF(OR(B24="",H24=""),"",ROUND((H24-B24)*24,1))</f>
        <v/>
      </c>
      <c r="J24" s="18" t="n"/>
      <c r="K24" s="19" t="n"/>
      <c r="L24" s="19" t="n"/>
      <c r="M24" s="18" t="n"/>
      <c r="N24" s="18" t="n"/>
      <c r="O24" s="22" t="n"/>
      <c r="P24" s="19" t="n"/>
      <c r="Q24" s="23">
        <f>IF(OR(M24="",O24=""),"",IF(P24="Yes","Done",IF(O24&lt;Settings!$B$5,"Overdue","Open")))</f>
        <v/>
      </c>
    </row>
    <row r="25" ht="18" customHeight="1">
      <c r="A25" s="19" t="n"/>
      <c r="B25" s="20" t="n"/>
      <c r="C25" s="18" t="n"/>
      <c r="D25" s="18" t="n"/>
      <c r="E25" s="18" t="n"/>
      <c r="F25" s="19" t="n"/>
      <c r="G25" s="18" t="n"/>
      <c r="H25" s="20" t="n"/>
      <c r="I25" s="21">
        <f>IF(OR(B25="",H25=""),"",ROUND((H25-B25)*24,1))</f>
        <v/>
      </c>
      <c r="J25" s="18" t="n"/>
      <c r="K25" s="19" t="n"/>
      <c r="L25" s="19" t="n"/>
      <c r="M25" s="18" t="n"/>
      <c r="N25" s="18" t="n"/>
      <c r="O25" s="22" t="n"/>
      <c r="P25" s="19" t="n"/>
      <c r="Q25" s="23">
        <f>IF(OR(M25="",O25=""),"",IF(P25="Yes","Done",IF(O25&lt;Settings!$B$5,"Overdue","Open")))</f>
        <v/>
      </c>
    </row>
    <row r="26" ht="18" customHeight="1">
      <c r="A26" s="19" t="n"/>
      <c r="B26" s="20" t="n"/>
      <c r="C26" s="18" t="n"/>
      <c r="D26" s="18" t="n"/>
      <c r="E26" s="18" t="n"/>
      <c r="F26" s="19" t="n"/>
      <c r="G26" s="18" t="n"/>
      <c r="H26" s="20" t="n"/>
      <c r="I26" s="21">
        <f>IF(OR(B26="",H26=""),"",ROUND((H26-B26)*24,1))</f>
        <v/>
      </c>
      <c r="J26" s="18" t="n"/>
      <c r="K26" s="19" t="n"/>
      <c r="L26" s="19" t="n"/>
      <c r="M26" s="18" t="n"/>
      <c r="N26" s="18" t="n"/>
      <c r="O26" s="22" t="n"/>
      <c r="P26" s="19" t="n"/>
      <c r="Q26" s="23">
        <f>IF(OR(M26="",O26=""),"",IF(P26="Yes","Done",IF(O26&lt;Settings!$B$5,"Overdue","Open")))</f>
        <v/>
      </c>
    </row>
    <row r="27" ht="18" customHeight="1">
      <c r="A27" s="19" t="n"/>
      <c r="B27" s="20" t="n"/>
      <c r="C27" s="18" t="n"/>
      <c r="D27" s="18" t="n"/>
      <c r="E27" s="18" t="n"/>
      <c r="F27" s="19" t="n"/>
      <c r="G27" s="18" t="n"/>
      <c r="H27" s="20" t="n"/>
      <c r="I27" s="21">
        <f>IF(OR(B27="",H27=""),"",ROUND((H27-B27)*24,1))</f>
        <v/>
      </c>
      <c r="J27" s="18" t="n"/>
      <c r="K27" s="19" t="n"/>
      <c r="L27" s="19" t="n"/>
      <c r="M27" s="18" t="n"/>
      <c r="N27" s="18" t="n"/>
      <c r="O27" s="22" t="n"/>
      <c r="P27" s="19" t="n"/>
      <c r="Q27" s="23">
        <f>IF(OR(M27="",O27=""),"",IF(P27="Yes","Done",IF(O27&lt;Settings!$B$5,"Overdue","Open")))</f>
        <v/>
      </c>
    </row>
    <row r="28" ht="18" customHeight="1">
      <c r="A28" s="19" t="n"/>
      <c r="B28" s="20" t="n"/>
      <c r="C28" s="18" t="n"/>
      <c r="D28" s="18" t="n"/>
      <c r="E28" s="18" t="n"/>
      <c r="F28" s="19" t="n"/>
      <c r="G28" s="18" t="n"/>
      <c r="H28" s="20" t="n"/>
      <c r="I28" s="21">
        <f>IF(OR(B28="",H28=""),"",ROUND((H28-B28)*24,1))</f>
        <v/>
      </c>
      <c r="J28" s="18" t="n"/>
      <c r="K28" s="19" t="n"/>
      <c r="L28" s="19" t="n"/>
      <c r="M28" s="18" t="n"/>
      <c r="N28" s="18" t="n"/>
      <c r="O28" s="22" t="n"/>
      <c r="P28" s="19" t="n"/>
      <c r="Q28" s="23">
        <f>IF(OR(M28="",O28=""),"",IF(P28="Yes","Done",IF(O28&lt;Settings!$B$5,"Overdue","Open")))</f>
        <v/>
      </c>
    </row>
    <row r="29" ht="18" customHeight="1">
      <c r="A29" s="19" t="n"/>
      <c r="B29" s="20" t="n"/>
      <c r="C29" s="18" t="n"/>
      <c r="D29" s="18" t="n"/>
      <c r="E29" s="18" t="n"/>
      <c r="F29" s="19" t="n"/>
      <c r="G29" s="18" t="n"/>
      <c r="H29" s="20" t="n"/>
      <c r="I29" s="21">
        <f>IF(OR(B29="",H29=""),"",ROUND((H29-B29)*24,1))</f>
        <v/>
      </c>
      <c r="J29" s="18" t="n"/>
      <c r="K29" s="19" t="n"/>
      <c r="L29" s="19" t="n"/>
      <c r="M29" s="18" t="n"/>
      <c r="N29" s="18" t="n"/>
      <c r="O29" s="22" t="n"/>
      <c r="P29" s="19" t="n"/>
      <c r="Q29" s="23">
        <f>IF(OR(M29="",O29=""),"",IF(P29="Yes","Done",IF(O29&lt;Settings!$B$5,"Overdue","Open")))</f>
        <v/>
      </c>
    </row>
    <row r="30" ht="18" customHeight="1">
      <c r="A30" s="19" t="n"/>
      <c r="B30" s="20" t="n"/>
      <c r="C30" s="18" t="n"/>
      <c r="D30" s="18" t="n"/>
      <c r="E30" s="18" t="n"/>
      <c r="F30" s="19" t="n"/>
      <c r="G30" s="18" t="n"/>
      <c r="H30" s="20" t="n"/>
      <c r="I30" s="21">
        <f>IF(OR(B30="",H30=""),"",ROUND((H30-B30)*24,1))</f>
        <v/>
      </c>
      <c r="J30" s="18" t="n"/>
      <c r="K30" s="19" t="n"/>
      <c r="L30" s="19" t="n"/>
      <c r="M30" s="18" t="n"/>
      <c r="N30" s="18" t="n"/>
      <c r="O30" s="22" t="n"/>
      <c r="P30" s="19" t="n"/>
      <c r="Q30" s="23">
        <f>IF(OR(M30="",O30=""),"",IF(P30="Yes","Done",IF(O30&lt;Settings!$B$5,"Overdue","Open")))</f>
        <v/>
      </c>
    </row>
    <row r="31" ht="18" customHeight="1">
      <c r="A31" s="19" t="n"/>
      <c r="B31" s="20" t="n"/>
      <c r="C31" s="18" t="n"/>
      <c r="D31" s="18" t="n"/>
      <c r="E31" s="18" t="n"/>
      <c r="F31" s="19" t="n"/>
      <c r="G31" s="18" t="n"/>
      <c r="H31" s="20" t="n"/>
      <c r="I31" s="21">
        <f>IF(OR(B31="",H31=""),"",ROUND((H31-B31)*24,1))</f>
        <v/>
      </c>
      <c r="J31" s="18" t="n"/>
      <c r="K31" s="19" t="n"/>
      <c r="L31" s="19" t="n"/>
      <c r="M31" s="18" t="n"/>
      <c r="N31" s="18" t="n"/>
      <c r="O31" s="22" t="n"/>
      <c r="P31" s="19" t="n"/>
      <c r="Q31" s="23">
        <f>IF(OR(M31="",O31=""),"",IF(P31="Yes","Done",IF(O31&lt;Settings!$B$5,"Overdue","Open")))</f>
        <v/>
      </c>
    </row>
    <row r="32" ht="18" customHeight="1">
      <c r="A32" s="19" t="n"/>
      <c r="B32" s="20" t="n"/>
      <c r="C32" s="18" t="n"/>
      <c r="D32" s="18" t="n"/>
      <c r="E32" s="18" t="n"/>
      <c r="F32" s="19" t="n"/>
      <c r="G32" s="18" t="n"/>
      <c r="H32" s="20" t="n"/>
      <c r="I32" s="21">
        <f>IF(OR(B32="",H32=""),"",ROUND((H32-B32)*24,1))</f>
        <v/>
      </c>
      <c r="J32" s="18" t="n"/>
      <c r="K32" s="19" t="n"/>
      <c r="L32" s="19" t="n"/>
      <c r="M32" s="18" t="n"/>
      <c r="N32" s="18" t="n"/>
      <c r="O32" s="22" t="n"/>
      <c r="P32" s="19" t="n"/>
      <c r="Q32" s="23">
        <f>IF(OR(M32="",O32=""),"",IF(P32="Yes","Done",IF(O32&lt;Settings!$B$5,"Overdue","Open")))</f>
        <v/>
      </c>
    </row>
    <row r="33" ht="18" customHeight="1">
      <c r="A33" s="19" t="n"/>
      <c r="B33" s="20" t="n"/>
      <c r="C33" s="18" t="n"/>
      <c r="D33" s="18" t="n"/>
      <c r="E33" s="18" t="n"/>
      <c r="F33" s="19" t="n"/>
      <c r="G33" s="18" t="n"/>
      <c r="H33" s="20" t="n"/>
      <c r="I33" s="21">
        <f>IF(OR(B33="",H33=""),"",ROUND((H33-B33)*24,1))</f>
        <v/>
      </c>
      <c r="J33" s="18" t="n"/>
      <c r="K33" s="19" t="n"/>
      <c r="L33" s="19" t="n"/>
      <c r="M33" s="18" t="n"/>
      <c r="N33" s="18" t="n"/>
      <c r="O33" s="22" t="n"/>
      <c r="P33" s="19" t="n"/>
      <c r="Q33" s="23">
        <f>IF(OR(M33="",O33=""),"",IF(P33="Yes","Done",IF(O33&lt;Settings!$B$5,"Overdue","Open")))</f>
        <v/>
      </c>
    </row>
    <row r="34" ht="18" customHeight="1">
      <c r="A34" s="19" t="n"/>
      <c r="B34" s="20" t="n"/>
      <c r="C34" s="18" t="n"/>
      <c r="D34" s="18" t="n"/>
      <c r="E34" s="18" t="n"/>
      <c r="F34" s="19" t="n"/>
      <c r="G34" s="18" t="n"/>
      <c r="H34" s="20" t="n"/>
      <c r="I34" s="21">
        <f>IF(OR(B34="",H34=""),"",ROUND((H34-B34)*24,1))</f>
        <v/>
      </c>
      <c r="J34" s="18" t="n"/>
      <c r="K34" s="19" t="n"/>
      <c r="L34" s="19" t="n"/>
      <c r="M34" s="18" t="n"/>
      <c r="N34" s="18" t="n"/>
      <c r="O34" s="22" t="n"/>
      <c r="P34" s="19" t="n"/>
      <c r="Q34" s="23">
        <f>IF(OR(M34="",O34=""),"",IF(P34="Yes","Done",IF(O34&lt;Settings!$B$5,"Overdue","Open")))</f>
        <v/>
      </c>
    </row>
    <row r="35" ht="18" customHeight="1">
      <c r="A35" s="19" t="n"/>
      <c r="B35" s="20" t="n"/>
      <c r="C35" s="18" t="n"/>
      <c r="D35" s="18" t="n"/>
      <c r="E35" s="18" t="n"/>
      <c r="F35" s="19" t="n"/>
      <c r="G35" s="18" t="n"/>
      <c r="H35" s="20" t="n"/>
      <c r="I35" s="21">
        <f>IF(OR(B35="",H35=""),"",ROUND((H35-B35)*24,1))</f>
        <v/>
      </c>
      <c r="J35" s="18" t="n"/>
      <c r="K35" s="19" t="n"/>
      <c r="L35" s="19" t="n"/>
      <c r="M35" s="18" t="n"/>
      <c r="N35" s="18" t="n"/>
      <c r="O35" s="22" t="n"/>
      <c r="P35" s="19" t="n"/>
      <c r="Q35" s="23">
        <f>IF(OR(M35="",O35=""),"",IF(P35="Yes","Done",IF(O35&lt;Settings!$B$5,"Overdue","Open")))</f>
        <v/>
      </c>
    </row>
    <row r="36" ht="18" customHeight="1">
      <c r="A36" s="19" t="n"/>
      <c r="B36" s="20" t="n"/>
      <c r="C36" s="18" t="n"/>
      <c r="D36" s="18" t="n"/>
      <c r="E36" s="18" t="n"/>
      <c r="F36" s="19" t="n"/>
      <c r="G36" s="18" t="n"/>
      <c r="H36" s="20" t="n"/>
      <c r="I36" s="21">
        <f>IF(OR(B36="",H36=""),"",ROUND((H36-B36)*24,1))</f>
        <v/>
      </c>
      <c r="J36" s="18" t="n"/>
      <c r="K36" s="19" t="n"/>
      <c r="L36" s="19" t="n"/>
      <c r="M36" s="18" t="n"/>
      <c r="N36" s="18" t="n"/>
      <c r="O36" s="22" t="n"/>
      <c r="P36" s="19" t="n"/>
      <c r="Q36" s="23">
        <f>IF(OR(M36="",O36=""),"",IF(P36="Yes","Done",IF(O36&lt;Settings!$B$5,"Overdue","Open")))</f>
        <v/>
      </c>
    </row>
    <row r="37" ht="18" customHeight="1">
      <c r="A37" s="19" t="n"/>
      <c r="B37" s="20" t="n"/>
      <c r="C37" s="18" t="n"/>
      <c r="D37" s="18" t="n"/>
      <c r="E37" s="18" t="n"/>
      <c r="F37" s="19" t="n"/>
      <c r="G37" s="18" t="n"/>
      <c r="H37" s="20" t="n"/>
      <c r="I37" s="21">
        <f>IF(OR(B37="",H37=""),"",ROUND((H37-B37)*24,1))</f>
        <v/>
      </c>
      <c r="J37" s="18" t="n"/>
      <c r="K37" s="19" t="n"/>
      <c r="L37" s="19" t="n"/>
      <c r="M37" s="18" t="n"/>
      <c r="N37" s="18" t="n"/>
      <c r="O37" s="22" t="n"/>
      <c r="P37" s="19" t="n"/>
      <c r="Q37" s="23">
        <f>IF(OR(M37="",O37=""),"",IF(P37="Yes","Done",IF(O37&lt;Settings!$B$5,"Overdue","Open")))</f>
        <v/>
      </c>
    </row>
    <row r="38" ht="18" customHeight="1">
      <c r="A38" s="19" t="n"/>
      <c r="B38" s="20" t="n"/>
      <c r="C38" s="18" t="n"/>
      <c r="D38" s="18" t="n"/>
      <c r="E38" s="18" t="n"/>
      <c r="F38" s="19" t="n"/>
      <c r="G38" s="18" t="n"/>
      <c r="H38" s="20" t="n"/>
      <c r="I38" s="21">
        <f>IF(OR(B38="",H38=""),"",ROUND((H38-B38)*24,1))</f>
        <v/>
      </c>
      <c r="J38" s="18" t="n"/>
      <c r="K38" s="19" t="n"/>
      <c r="L38" s="19" t="n"/>
      <c r="M38" s="18" t="n"/>
      <c r="N38" s="18" t="n"/>
      <c r="O38" s="22" t="n"/>
      <c r="P38" s="19" t="n"/>
      <c r="Q38" s="23">
        <f>IF(OR(M38="",O38=""),"",IF(P38="Yes","Done",IF(O38&lt;Settings!$B$5,"Overdue","Open")))</f>
        <v/>
      </c>
    </row>
    <row r="39" ht="18" customHeight="1">
      <c r="A39" s="19" t="n"/>
      <c r="B39" s="20" t="n"/>
      <c r="C39" s="18" t="n"/>
      <c r="D39" s="18" t="n"/>
      <c r="E39" s="18" t="n"/>
      <c r="F39" s="19" t="n"/>
      <c r="G39" s="18" t="n"/>
      <c r="H39" s="20" t="n"/>
      <c r="I39" s="21">
        <f>IF(OR(B39="",H39=""),"",ROUND((H39-B39)*24,1))</f>
        <v/>
      </c>
      <c r="J39" s="18" t="n"/>
      <c r="K39" s="19" t="n"/>
      <c r="L39" s="19" t="n"/>
      <c r="M39" s="18" t="n"/>
      <c r="N39" s="18" t="n"/>
      <c r="O39" s="22" t="n"/>
      <c r="P39" s="19" t="n"/>
      <c r="Q39" s="23">
        <f>IF(OR(M39="",O39=""),"",IF(P39="Yes","Done",IF(O39&lt;Settings!$B$5,"Overdue","Open")))</f>
        <v/>
      </c>
    </row>
    <row r="40" ht="18" customHeight="1">
      <c r="A40" s="19" t="n"/>
      <c r="B40" s="20" t="n"/>
      <c r="C40" s="18" t="n"/>
      <c r="D40" s="18" t="n"/>
      <c r="E40" s="18" t="n"/>
      <c r="F40" s="19" t="n"/>
      <c r="G40" s="18" t="n"/>
      <c r="H40" s="20" t="n"/>
      <c r="I40" s="21">
        <f>IF(OR(B40="",H40=""),"",ROUND((H40-B40)*24,1))</f>
        <v/>
      </c>
      <c r="J40" s="18" t="n"/>
      <c r="K40" s="19" t="n"/>
      <c r="L40" s="19" t="n"/>
      <c r="M40" s="18" t="n"/>
      <c r="N40" s="18" t="n"/>
      <c r="O40" s="22" t="n"/>
      <c r="P40" s="19" t="n"/>
      <c r="Q40" s="23">
        <f>IF(OR(M40="",O40=""),"",IF(P40="Yes","Done",IF(O40&lt;Settings!$B$5,"Overdue","Open")))</f>
        <v/>
      </c>
    </row>
    <row r="41" ht="18" customHeight="1">
      <c r="A41" s="19" t="n"/>
      <c r="B41" s="20" t="n"/>
      <c r="C41" s="18" t="n"/>
      <c r="D41" s="18" t="n"/>
      <c r="E41" s="18" t="n"/>
      <c r="F41" s="19" t="n"/>
      <c r="G41" s="18" t="n"/>
      <c r="H41" s="20" t="n"/>
      <c r="I41" s="21">
        <f>IF(OR(B41="",H41=""),"",ROUND((H41-B41)*24,1))</f>
        <v/>
      </c>
      <c r="J41" s="18" t="n"/>
      <c r="K41" s="19" t="n"/>
      <c r="L41" s="19" t="n"/>
      <c r="M41" s="18" t="n"/>
      <c r="N41" s="18" t="n"/>
      <c r="O41" s="22" t="n"/>
      <c r="P41" s="19" t="n"/>
      <c r="Q41" s="23">
        <f>IF(OR(M41="",O41=""),"",IF(P41="Yes","Done",IF(O41&lt;Settings!$B$5,"Overdue","Open")))</f>
        <v/>
      </c>
    </row>
    <row r="42" ht="18" customHeight="1">
      <c r="A42" s="19" t="n"/>
      <c r="B42" s="20" t="n"/>
      <c r="C42" s="18" t="n"/>
      <c r="D42" s="18" t="n"/>
      <c r="E42" s="18" t="n"/>
      <c r="F42" s="19" t="n"/>
      <c r="G42" s="18" t="n"/>
      <c r="H42" s="20" t="n"/>
      <c r="I42" s="21">
        <f>IF(OR(B42="",H42=""),"",ROUND((H42-B42)*24,1))</f>
        <v/>
      </c>
      <c r="J42" s="18" t="n"/>
      <c r="K42" s="19" t="n"/>
      <c r="L42" s="19" t="n"/>
      <c r="M42" s="18" t="n"/>
      <c r="N42" s="18" t="n"/>
      <c r="O42" s="22" t="n"/>
      <c r="P42" s="19" t="n"/>
      <c r="Q42" s="23">
        <f>IF(OR(M42="",O42=""),"",IF(P42="Yes","Done",IF(O42&lt;Settings!$B$5,"Overdue","Open")))</f>
        <v/>
      </c>
    </row>
    <row r="43" ht="18" customHeight="1">
      <c r="A43" s="19" t="n"/>
      <c r="B43" s="20" t="n"/>
      <c r="C43" s="18" t="n"/>
      <c r="D43" s="18" t="n"/>
      <c r="E43" s="18" t="n"/>
      <c r="F43" s="19" t="n"/>
      <c r="G43" s="18" t="n"/>
      <c r="H43" s="20" t="n"/>
      <c r="I43" s="21">
        <f>IF(OR(B43="",H43=""),"",ROUND((H43-B43)*24,1))</f>
        <v/>
      </c>
      <c r="J43" s="18" t="n"/>
      <c r="K43" s="19" t="n"/>
      <c r="L43" s="19" t="n"/>
      <c r="M43" s="18" t="n"/>
      <c r="N43" s="18" t="n"/>
      <c r="O43" s="22" t="n"/>
      <c r="P43" s="19" t="n"/>
      <c r="Q43" s="23">
        <f>IF(OR(M43="",O43=""),"",IF(P43="Yes","Done",IF(O43&lt;Settings!$B$5,"Overdue","Open")))</f>
        <v/>
      </c>
    </row>
    <row r="44" ht="18" customHeight="1">
      <c r="A44" s="19" t="n"/>
      <c r="B44" s="20" t="n"/>
      <c r="C44" s="18" t="n"/>
      <c r="D44" s="18" t="n"/>
      <c r="E44" s="18" t="n"/>
      <c r="F44" s="19" t="n"/>
      <c r="G44" s="18" t="n"/>
      <c r="H44" s="20" t="n"/>
      <c r="I44" s="21">
        <f>IF(OR(B44="",H44=""),"",ROUND((H44-B44)*24,1))</f>
        <v/>
      </c>
      <c r="J44" s="18" t="n"/>
      <c r="K44" s="19" t="n"/>
      <c r="L44" s="19" t="n"/>
      <c r="M44" s="18" t="n"/>
      <c r="N44" s="18" t="n"/>
      <c r="O44" s="22" t="n"/>
      <c r="P44" s="19" t="n"/>
      <c r="Q44" s="23">
        <f>IF(OR(M44="",O44=""),"",IF(P44="Yes","Done",IF(O44&lt;Settings!$B$5,"Overdue","Open")))</f>
        <v/>
      </c>
    </row>
    <row r="45" ht="18" customHeight="1">
      <c r="A45" s="19" t="n"/>
      <c r="B45" s="20" t="n"/>
      <c r="C45" s="18" t="n"/>
      <c r="D45" s="18" t="n"/>
      <c r="E45" s="18" t="n"/>
      <c r="F45" s="19" t="n"/>
      <c r="G45" s="18" t="n"/>
      <c r="H45" s="20" t="n"/>
      <c r="I45" s="21">
        <f>IF(OR(B45="",H45=""),"",ROUND((H45-B45)*24,1))</f>
        <v/>
      </c>
      <c r="J45" s="18" t="n"/>
      <c r="K45" s="19" t="n"/>
      <c r="L45" s="19" t="n"/>
      <c r="M45" s="18" t="n"/>
      <c r="N45" s="18" t="n"/>
      <c r="O45" s="22" t="n"/>
      <c r="P45" s="19" t="n"/>
      <c r="Q45" s="23">
        <f>IF(OR(M45="",O45=""),"",IF(P45="Yes","Done",IF(O45&lt;Settings!$B$5,"Overdue","Open")))</f>
        <v/>
      </c>
    </row>
    <row r="46" ht="18" customHeight="1">
      <c r="A46" s="19" t="n"/>
      <c r="B46" s="20" t="n"/>
      <c r="C46" s="18" t="n"/>
      <c r="D46" s="18" t="n"/>
      <c r="E46" s="18" t="n"/>
      <c r="F46" s="19" t="n"/>
      <c r="G46" s="18" t="n"/>
      <c r="H46" s="20" t="n"/>
      <c r="I46" s="21">
        <f>IF(OR(B46="",H46=""),"",ROUND((H46-B46)*24,1))</f>
        <v/>
      </c>
      <c r="J46" s="18" t="n"/>
      <c r="K46" s="19" t="n"/>
      <c r="L46" s="19" t="n"/>
      <c r="M46" s="18" t="n"/>
      <c r="N46" s="18" t="n"/>
      <c r="O46" s="22" t="n"/>
      <c r="P46" s="19" t="n"/>
      <c r="Q46" s="23">
        <f>IF(OR(M46="",O46=""),"",IF(P46="Yes","Done",IF(O46&lt;Settings!$B$5,"Overdue","Open")))</f>
        <v/>
      </c>
    </row>
    <row r="47" ht="18" customHeight="1">
      <c r="A47" s="19" t="n"/>
      <c r="B47" s="20" t="n"/>
      <c r="C47" s="18" t="n"/>
      <c r="D47" s="18" t="n"/>
      <c r="E47" s="18" t="n"/>
      <c r="F47" s="19" t="n"/>
      <c r="G47" s="18" t="n"/>
      <c r="H47" s="20" t="n"/>
      <c r="I47" s="21">
        <f>IF(OR(B47="",H47=""),"",ROUND((H47-B47)*24,1))</f>
        <v/>
      </c>
      <c r="J47" s="18" t="n"/>
      <c r="K47" s="19" t="n"/>
      <c r="L47" s="19" t="n"/>
      <c r="M47" s="18" t="n"/>
      <c r="N47" s="18" t="n"/>
      <c r="O47" s="22" t="n"/>
      <c r="P47" s="19" t="n"/>
      <c r="Q47" s="23">
        <f>IF(OR(M47="",O47=""),"",IF(P47="Yes","Done",IF(O47&lt;Settings!$B$5,"Overdue","Open")))</f>
        <v/>
      </c>
    </row>
    <row r="48" ht="18" customHeight="1">
      <c r="A48" s="19" t="n"/>
      <c r="B48" s="20" t="n"/>
      <c r="C48" s="18" t="n"/>
      <c r="D48" s="18" t="n"/>
      <c r="E48" s="18" t="n"/>
      <c r="F48" s="19" t="n"/>
      <c r="G48" s="18" t="n"/>
      <c r="H48" s="20" t="n"/>
      <c r="I48" s="21">
        <f>IF(OR(B48="",H48=""),"",ROUND((H48-B48)*24,1))</f>
        <v/>
      </c>
      <c r="J48" s="18" t="n"/>
      <c r="K48" s="19" t="n"/>
      <c r="L48" s="19" t="n"/>
      <c r="M48" s="18" t="n"/>
      <c r="N48" s="18" t="n"/>
      <c r="O48" s="22" t="n"/>
      <c r="P48" s="19" t="n"/>
      <c r="Q48" s="23">
        <f>IF(OR(M48="",O48=""),"",IF(P48="Yes","Done",IF(O48&lt;Settings!$B$5,"Overdue","Open")))</f>
        <v/>
      </c>
    </row>
    <row r="49" ht="18" customHeight="1">
      <c r="A49" s="19" t="n"/>
      <c r="B49" s="20" t="n"/>
      <c r="C49" s="18" t="n"/>
      <c r="D49" s="18" t="n"/>
      <c r="E49" s="18" t="n"/>
      <c r="F49" s="19" t="n"/>
      <c r="G49" s="18" t="n"/>
      <c r="H49" s="20" t="n"/>
      <c r="I49" s="21">
        <f>IF(OR(B49="",H49=""),"",ROUND((H49-B49)*24,1))</f>
        <v/>
      </c>
      <c r="J49" s="18" t="n"/>
      <c r="K49" s="19" t="n"/>
      <c r="L49" s="19" t="n"/>
      <c r="M49" s="18" t="n"/>
      <c r="N49" s="18" t="n"/>
      <c r="O49" s="22" t="n"/>
      <c r="P49" s="19" t="n"/>
      <c r="Q49" s="23">
        <f>IF(OR(M49="",O49=""),"",IF(P49="Yes","Done",IF(O49&lt;Settings!$B$5,"Overdue","Open")))</f>
        <v/>
      </c>
    </row>
    <row r="50" ht="18" customHeight="1">
      <c r="A50" s="19" t="n"/>
      <c r="B50" s="20" t="n"/>
      <c r="C50" s="18" t="n"/>
      <c r="D50" s="18" t="n"/>
      <c r="E50" s="18" t="n"/>
      <c r="F50" s="19" t="n"/>
      <c r="G50" s="18" t="n"/>
      <c r="H50" s="20" t="n"/>
      <c r="I50" s="21">
        <f>IF(OR(B50="",H50=""),"",ROUND((H50-B50)*24,1))</f>
        <v/>
      </c>
      <c r="J50" s="18" t="n"/>
      <c r="K50" s="19" t="n"/>
      <c r="L50" s="19" t="n"/>
      <c r="M50" s="18" t="n"/>
      <c r="N50" s="18" t="n"/>
      <c r="O50" s="22" t="n"/>
      <c r="P50" s="19" t="n"/>
      <c r="Q50" s="23">
        <f>IF(OR(M50="",O50=""),"",IF(P50="Yes","Done",IF(O50&lt;Settings!$B$5,"Overdue","Open")))</f>
        <v/>
      </c>
    </row>
    <row r="51" ht="18" customHeight="1">
      <c r="A51" s="19" t="n"/>
      <c r="B51" s="20" t="n"/>
      <c r="C51" s="18" t="n"/>
      <c r="D51" s="18" t="n"/>
      <c r="E51" s="18" t="n"/>
      <c r="F51" s="19" t="n"/>
      <c r="G51" s="18" t="n"/>
      <c r="H51" s="20" t="n"/>
      <c r="I51" s="21">
        <f>IF(OR(B51="",H51=""),"",ROUND((H51-B51)*24,1))</f>
        <v/>
      </c>
      <c r="J51" s="18" t="n"/>
      <c r="K51" s="19" t="n"/>
      <c r="L51" s="19" t="n"/>
      <c r="M51" s="18" t="n"/>
      <c r="N51" s="18" t="n"/>
      <c r="O51" s="22" t="n"/>
      <c r="P51" s="19" t="n"/>
      <c r="Q51" s="23">
        <f>IF(OR(M51="",O51=""),"",IF(P51="Yes","Done",IF(O51&lt;Settings!$B$5,"Overdue","Open")))</f>
        <v/>
      </c>
    </row>
    <row r="52" ht="18" customHeight="1">
      <c r="A52" s="19" t="n"/>
      <c r="B52" s="20" t="n"/>
      <c r="C52" s="18" t="n"/>
      <c r="D52" s="18" t="n"/>
      <c r="E52" s="18" t="n"/>
      <c r="F52" s="19" t="n"/>
      <c r="G52" s="18" t="n"/>
      <c r="H52" s="20" t="n"/>
      <c r="I52" s="21">
        <f>IF(OR(B52="",H52=""),"",ROUND((H52-B52)*24,1))</f>
        <v/>
      </c>
      <c r="J52" s="18" t="n"/>
      <c r="K52" s="19" t="n"/>
      <c r="L52" s="19" t="n"/>
      <c r="M52" s="18" t="n"/>
      <c r="N52" s="18" t="n"/>
      <c r="O52" s="22" t="n"/>
      <c r="P52" s="19" t="n"/>
      <c r="Q52" s="23">
        <f>IF(OR(M52="",O52=""),"",IF(P52="Yes","Done",IF(O52&lt;Settings!$B$5,"Overdue","Open")))</f>
        <v/>
      </c>
    </row>
    <row r="53" ht="18" customHeight="1">
      <c r="A53" s="19" t="n"/>
      <c r="B53" s="20" t="n"/>
      <c r="C53" s="18" t="n"/>
      <c r="D53" s="18" t="n"/>
      <c r="E53" s="18" t="n"/>
      <c r="F53" s="19" t="n"/>
      <c r="G53" s="18" t="n"/>
      <c r="H53" s="20" t="n"/>
      <c r="I53" s="21">
        <f>IF(OR(B53="",H53=""),"",ROUND((H53-B53)*24,1))</f>
        <v/>
      </c>
      <c r="J53" s="18" t="n"/>
      <c r="K53" s="19" t="n"/>
      <c r="L53" s="19" t="n"/>
      <c r="M53" s="18" t="n"/>
      <c r="N53" s="18" t="n"/>
      <c r="O53" s="22" t="n"/>
      <c r="P53" s="19" t="n"/>
      <c r="Q53" s="23">
        <f>IF(OR(M53="",O53=""),"",IF(P53="Yes","Done",IF(O53&lt;Settings!$B$5,"Overdue","Open")))</f>
        <v/>
      </c>
    </row>
    <row r="54" ht="18" customHeight="1">
      <c r="A54" s="19" t="n"/>
      <c r="B54" s="20" t="n"/>
      <c r="C54" s="18" t="n"/>
      <c r="D54" s="18" t="n"/>
      <c r="E54" s="18" t="n"/>
      <c r="F54" s="19" t="n"/>
      <c r="G54" s="18" t="n"/>
      <c r="H54" s="20" t="n"/>
      <c r="I54" s="21">
        <f>IF(OR(B54="",H54=""),"",ROUND((H54-B54)*24,1))</f>
        <v/>
      </c>
      <c r="J54" s="18" t="n"/>
      <c r="K54" s="19" t="n"/>
      <c r="L54" s="19" t="n"/>
      <c r="M54" s="18" t="n"/>
      <c r="N54" s="18" t="n"/>
      <c r="O54" s="22" t="n"/>
      <c r="P54" s="19" t="n"/>
      <c r="Q54" s="23">
        <f>IF(OR(M54="",O54=""),"",IF(P54="Yes","Done",IF(O54&lt;Settings!$B$5,"Overdue","Open")))</f>
        <v/>
      </c>
    </row>
    <row r="55" ht="18" customHeight="1">
      <c r="A55" s="19" t="n"/>
      <c r="B55" s="20" t="n"/>
      <c r="C55" s="18" t="n"/>
      <c r="D55" s="18" t="n"/>
      <c r="E55" s="18" t="n"/>
      <c r="F55" s="19" t="n"/>
      <c r="G55" s="18" t="n"/>
      <c r="H55" s="20" t="n"/>
      <c r="I55" s="21">
        <f>IF(OR(B55="",H55=""),"",ROUND((H55-B55)*24,1))</f>
        <v/>
      </c>
      <c r="J55" s="18" t="n"/>
      <c r="K55" s="19" t="n"/>
      <c r="L55" s="19" t="n"/>
      <c r="M55" s="18" t="n"/>
      <c r="N55" s="18" t="n"/>
      <c r="O55" s="22" t="n"/>
      <c r="P55" s="19" t="n"/>
      <c r="Q55" s="23">
        <f>IF(OR(M55="",O55=""),"",IF(P55="Yes","Done",IF(O55&lt;Settings!$B$5,"Overdue","Open")))</f>
        <v/>
      </c>
    </row>
    <row r="56" ht="18" customHeight="1">
      <c r="A56" s="19" t="n"/>
      <c r="B56" s="20" t="n"/>
      <c r="C56" s="18" t="n"/>
      <c r="D56" s="18" t="n"/>
      <c r="E56" s="18" t="n"/>
      <c r="F56" s="19" t="n"/>
      <c r="G56" s="18" t="n"/>
      <c r="H56" s="20" t="n"/>
      <c r="I56" s="21">
        <f>IF(OR(B56="",H56=""),"",ROUND((H56-B56)*24,1))</f>
        <v/>
      </c>
      <c r="J56" s="18" t="n"/>
      <c r="K56" s="19" t="n"/>
      <c r="L56" s="19" t="n"/>
      <c r="M56" s="18" t="n"/>
      <c r="N56" s="18" t="n"/>
      <c r="O56" s="22" t="n"/>
      <c r="P56" s="19" t="n"/>
      <c r="Q56" s="23">
        <f>IF(OR(M56="",O56=""),"",IF(P56="Yes","Done",IF(O56&lt;Settings!$B$5,"Overdue","Open")))</f>
        <v/>
      </c>
    </row>
    <row r="57" ht="18" customHeight="1">
      <c r="A57" s="19" t="n"/>
      <c r="B57" s="20" t="n"/>
      <c r="C57" s="18" t="n"/>
      <c r="D57" s="18" t="n"/>
      <c r="E57" s="18" t="n"/>
      <c r="F57" s="19" t="n"/>
      <c r="G57" s="18" t="n"/>
      <c r="H57" s="20" t="n"/>
      <c r="I57" s="21">
        <f>IF(OR(B57="",H57=""),"",ROUND((H57-B57)*24,1))</f>
        <v/>
      </c>
      <c r="J57" s="18" t="n"/>
      <c r="K57" s="19" t="n"/>
      <c r="L57" s="19" t="n"/>
      <c r="M57" s="18" t="n"/>
      <c r="N57" s="18" t="n"/>
      <c r="O57" s="22" t="n"/>
      <c r="P57" s="19" t="n"/>
      <c r="Q57" s="23">
        <f>IF(OR(M57="",O57=""),"",IF(P57="Yes","Done",IF(O57&lt;Settings!$B$5,"Overdue","Open")))</f>
        <v/>
      </c>
    </row>
    <row r="58" ht="18" customHeight="1">
      <c r="A58" s="19" t="n"/>
      <c r="B58" s="20" t="n"/>
      <c r="C58" s="18" t="n"/>
      <c r="D58" s="18" t="n"/>
      <c r="E58" s="18" t="n"/>
      <c r="F58" s="19" t="n"/>
      <c r="G58" s="18" t="n"/>
      <c r="H58" s="20" t="n"/>
      <c r="I58" s="21">
        <f>IF(OR(B58="",H58=""),"",ROUND((H58-B58)*24,1))</f>
        <v/>
      </c>
      <c r="J58" s="18" t="n"/>
      <c r="K58" s="19" t="n"/>
      <c r="L58" s="19" t="n"/>
      <c r="M58" s="18" t="n"/>
      <c r="N58" s="18" t="n"/>
      <c r="O58" s="22" t="n"/>
      <c r="P58" s="19" t="n"/>
      <c r="Q58" s="23">
        <f>IF(OR(M58="",O58=""),"",IF(P58="Yes","Done",IF(O58&lt;Settings!$B$5,"Overdue","Open")))</f>
        <v/>
      </c>
    </row>
    <row r="59" ht="18" customHeight="1">
      <c r="A59" s="19" t="n"/>
      <c r="B59" s="20" t="n"/>
      <c r="C59" s="18" t="n"/>
      <c r="D59" s="18" t="n"/>
      <c r="E59" s="18" t="n"/>
      <c r="F59" s="19" t="n"/>
      <c r="G59" s="18" t="n"/>
      <c r="H59" s="20" t="n"/>
      <c r="I59" s="21">
        <f>IF(OR(B59="",H59=""),"",ROUND((H59-B59)*24,1))</f>
        <v/>
      </c>
      <c r="J59" s="18" t="n"/>
      <c r="K59" s="19" t="n"/>
      <c r="L59" s="19" t="n"/>
      <c r="M59" s="18" t="n"/>
      <c r="N59" s="18" t="n"/>
      <c r="O59" s="22" t="n"/>
      <c r="P59" s="19" t="n"/>
      <c r="Q59" s="23">
        <f>IF(OR(M59="",O59=""),"",IF(P59="Yes","Done",IF(O59&lt;Settings!$B$5,"Overdue","Open")))</f>
        <v/>
      </c>
    </row>
    <row r="60" ht="18" customHeight="1">
      <c r="A60" s="19" t="n"/>
      <c r="B60" s="20" t="n"/>
      <c r="C60" s="18" t="n"/>
      <c r="D60" s="18" t="n"/>
      <c r="E60" s="18" t="n"/>
      <c r="F60" s="19" t="n"/>
      <c r="G60" s="18" t="n"/>
      <c r="H60" s="20" t="n"/>
      <c r="I60" s="21">
        <f>IF(OR(B60="",H60=""),"",ROUND((H60-B60)*24,1))</f>
        <v/>
      </c>
      <c r="J60" s="18" t="n"/>
      <c r="K60" s="19" t="n"/>
      <c r="L60" s="19" t="n"/>
      <c r="M60" s="18" t="n"/>
      <c r="N60" s="18" t="n"/>
      <c r="O60" s="22" t="n"/>
      <c r="P60" s="19" t="n"/>
      <c r="Q60" s="23">
        <f>IF(OR(M60="",O60=""),"",IF(P60="Yes","Done",IF(O60&lt;Settings!$B$5,"Overdue","Open")))</f>
        <v/>
      </c>
    </row>
    <row r="61" ht="18" customHeight="1">
      <c r="A61" s="19" t="n"/>
      <c r="B61" s="20" t="n"/>
      <c r="C61" s="18" t="n"/>
      <c r="D61" s="18" t="n"/>
      <c r="E61" s="18" t="n"/>
      <c r="F61" s="19" t="n"/>
      <c r="G61" s="18" t="n"/>
      <c r="H61" s="20" t="n"/>
      <c r="I61" s="21">
        <f>IF(OR(B61="",H61=""),"",ROUND((H61-B61)*24,1))</f>
        <v/>
      </c>
      <c r="J61" s="18" t="n"/>
      <c r="K61" s="19" t="n"/>
      <c r="L61" s="19" t="n"/>
      <c r="M61" s="18" t="n"/>
      <c r="N61" s="18" t="n"/>
      <c r="O61" s="22" t="n"/>
      <c r="P61" s="19" t="n"/>
      <c r="Q61" s="23">
        <f>IF(OR(M61="",O61=""),"",IF(P61="Yes","Done",IF(O61&lt;Settings!$B$5,"Overdue","Open")))</f>
        <v/>
      </c>
    </row>
    <row r="62" ht="18" customHeight="1">
      <c r="A62" s="19" t="n"/>
      <c r="B62" s="20" t="n"/>
      <c r="C62" s="18" t="n"/>
      <c r="D62" s="18" t="n"/>
      <c r="E62" s="18" t="n"/>
      <c r="F62" s="19" t="n"/>
      <c r="G62" s="18" t="n"/>
      <c r="H62" s="20" t="n"/>
      <c r="I62" s="21">
        <f>IF(OR(B62="",H62=""),"",ROUND((H62-B62)*24,1))</f>
        <v/>
      </c>
      <c r="J62" s="18" t="n"/>
      <c r="K62" s="19" t="n"/>
      <c r="L62" s="19" t="n"/>
      <c r="M62" s="18" t="n"/>
      <c r="N62" s="18" t="n"/>
      <c r="O62" s="22" t="n"/>
      <c r="P62" s="19" t="n"/>
      <c r="Q62" s="23">
        <f>IF(OR(M62="",O62=""),"",IF(P62="Yes","Done",IF(O62&lt;Settings!$B$5,"Overdue","Open")))</f>
        <v/>
      </c>
    </row>
    <row r="63" ht="18" customHeight="1">
      <c r="A63" s="19" t="n"/>
      <c r="B63" s="20" t="n"/>
      <c r="C63" s="18" t="n"/>
      <c r="D63" s="18" t="n"/>
      <c r="E63" s="18" t="n"/>
      <c r="F63" s="19" t="n"/>
      <c r="G63" s="18" t="n"/>
      <c r="H63" s="20" t="n"/>
      <c r="I63" s="21">
        <f>IF(OR(B63="",H63=""),"",ROUND((H63-B63)*24,1))</f>
        <v/>
      </c>
      <c r="J63" s="18" t="n"/>
      <c r="K63" s="19" t="n"/>
      <c r="L63" s="19" t="n"/>
      <c r="M63" s="18" t="n"/>
      <c r="N63" s="18" t="n"/>
      <c r="O63" s="22" t="n"/>
      <c r="P63" s="19" t="n"/>
      <c r="Q63" s="23">
        <f>IF(OR(M63="",O63=""),"",IF(P63="Yes","Done",IF(O63&lt;Settings!$B$5,"Overdue","Open")))</f>
        <v/>
      </c>
    </row>
    <row r="64" ht="18" customHeight="1">
      <c r="A64" s="19" t="n"/>
      <c r="B64" s="20" t="n"/>
      <c r="C64" s="18" t="n"/>
      <c r="D64" s="18" t="n"/>
      <c r="E64" s="18" t="n"/>
      <c r="F64" s="19" t="n"/>
      <c r="G64" s="18" t="n"/>
      <c r="H64" s="20" t="n"/>
      <c r="I64" s="21">
        <f>IF(OR(B64="",H64=""),"",ROUND((H64-B64)*24,1))</f>
        <v/>
      </c>
      <c r="J64" s="18" t="n"/>
      <c r="K64" s="19" t="n"/>
      <c r="L64" s="19" t="n"/>
      <c r="M64" s="18" t="n"/>
      <c r="N64" s="18" t="n"/>
      <c r="O64" s="22" t="n"/>
      <c r="P64" s="19" t="n"/>
      <c r="Q64" s="23">
        <f>IF(OR(M64="",O64=""),"",IF(P64="Yes","Done",IF(O64&lt;Settings!$B$5,"Overdue","Open")))</f>
        <v/>
      </c>
    </row>
  </sheetData>
  <conditionalFormatting sqref="F5:F64">
    <cfRule type="expression" priority="1" dxfId="0">
      <formula>LEFT(F5,2)="S1"</formula>
    </cfRule>
    <cfRule type="expression" priority="2" dxfId="1">
      <formula>LEFT(F5,2)="S2"</formula>
    </cfRule>
  </conditionalFormatting>
  <conditionalFormatting sqref="Q5:Q64">
    <cfRule type="cellIs" priority="3" operator="equal" dxfId="0">
      <formula>"Overdue"</formula>
    </cfRule>
  </conditionalFormatting>
  <dataValidations count="6">
    <dataValidation sqref="E5:E64" showDropDown="0" showInputMessage="0" showErrorMessage="1" allowBlank="1" errorTitle="Invalid entry" error="Pick a value from the list." type="list">
      <formula1>=Settings!$D$5:$D$13</formula1>
    </dataValidation>
    <dataValidation sqref="F5:F64" showDropDown="0" showInputMessage="0" showErrorMessage="1" allowBlank="1" errorTitle="Invalid entry" error="Pick a value from the list." type="list">
      <formula1>=Settings!$E$5:$E$8</formula1>
    </dataValidation>
    <dataValidation sqref="J5:J64" showDropDown="0" showInputMessage="0" showErrorMessage="1" allowBlank="1" errorTitle="Invalid entry" error="Pick a value from the list." type="list">
      <formula1>=Settings!$F$5:$F$15</formula1>
    </dataValidation>
    <dataValidation sqref="K5:K64" showDropDown="0" showInputMessage="0" showErrorMessage="1" allowBlank="1" errorTitle="Invalid entry" error="Pick a value from the list." type="list">
      <formula1>=Settings!$G$5:$G$7</formula1>
    </dataValidation>
    <dataValidation sqref="L5:L64" showDropDown="0" showInputMessage="0" showErrorMessage="1" allowBlank="1" errorTitle="Invalid entry" error="Pick a value from the list." type="list">
      <formula1>=Settings!$H$5:$H$7</formula1>
    </dataValidation>
    <dataValidation sqref="P5:P64" showDropDown="0" showInputMessage="0" showErrorMessage="1" allowBlank="1" errorTitle="Invalid entry" error="Pick a value from the list." type="list">
      <formula1>"Yes,No"</formula1>
    </dataValidation>
  </dataValidations>
  <pageMargins left="0.75" right="0.75" top="1" bottom="1" header="0.5" footer="0.5"/>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44" customWidth="1" min="1" max="1"/>
    <col width="14" customWidth="1" min="2" max="2"/>
    <col width="24" customWidth="1" min="4" max="4"/>
    <col width="24" customWidth="1" min="5" max="5"/>
    <col width="24" customWidth="1" min="6" max="6"/>
    <col width="24" customWidth="1" min="7" max="7"/>
    <col width="24" customWidth="1" min="8" max="8"/>
  </cols>
  <sheetData>
    <row r="1">
      <c r="A1" s="1" t="inlineStr">
        <is>
          <t>SETTINGS</t>
        </is>
      </c>
    </row>
    <row r="2">
      <c r="A2" s="2" t="inlineStr">
        <is>
          <t>As-of date and lists. Yellow cells are inputs.</t>
        </is>
      </c>
    </row>
    <row r="4">
      <c r="D4" s="24" t="inlineStr">
        <is>
          <t>Type</t>
        </is>
      </c>
      <c r="E4" s="24" t="inlineStr">
        <is>
          <t>Severity</t>
        </is>
      </c>
      <c r="F4" s="24" t="inlineStr">
        <is>
          <t>Root cause</t>
        </is>
      </c>
      <c r="G4" s="24" t="inlineStr">
        <is>
          <t>Status</t>
        </is>
      </c>
      <c r="H4" s="24" t="inlineStr">
        <is>
          <t>Yes / No / N/A</t>
        </is>
      </c>
    </row>
    <row r="5">
      <c r="A5" s="25" t="inlineStr">
        <is>
          <t>As-of date (type a date, or enter =TODAY())</t>
        </is>
      </c>
      <c r="B5" s="26" t="n">
        <v>46316</v>
      </c>
      <c r="D5" s="18" t="inlineStr">
        <is>
          <t>Wrong output reached a customer or record</t>
        </is>
      </c>
      <c r="E5" s="18" t="inlineStr">
        <is>
          <t>S1 Critical</t>
        </is>
      </c>
      <c r="F5" s="18" t="inlineStr">
        <is>
          <t>Missing check (design)</t>
        </is>
      </c>
      <c r="G5" s="18" t="inlineStr">
        <is>
          <t>Open</t>
        </is>
      </c>
      <c r="H5" s="18" t="inlineStr">
        <is>
          <t>Yes</t>
        </is>
      </c>
    </row>
    <row r="6">
      <c r="D6" s="18" t="inlineStr">
        <is>
          <t>Data in an unapproved tool</t>
        </is>
      </c>
      <c r="E6" s="18" t="inlineStr">
        <is>
          <t>S2 High</t>
        </is>
      </c>
      <c r="F6" s="18" t="inlineStr">
        <is>
          <t>Change without review</t>
        </is>
      </c>
      <c r="G6" s="18" t="inlineStr">
        <is>
          <t>Contained</t>
        </is>
      </c>
      <c r="H6" s="18" t="inlineStr">
        <is>
          <t>No</t>
        </is>
      </c>
    </row>
    <row r="7">
      <c r="D7" s="18" t="inlineStr">
        <is>
          <t>Agent exceeded limits</t>
        </is>
      </c>
      <c r="E7" s="18" t="inlineStr">
        <is>
          <t>S3 Moderate</t>
        </is>
      </c>
      <c r="F7" s="18" t="inlineStr">
        <is>
          <t>Vendor change without notice</t>
        </is>
      </c>
      <c r="G7" s="18" t="inlineStr">
        <is>
          <t>Closed</t>
        </is>
      </c>
      <c r="H7" s="18" t="inlineStr">
        <is>
          <t>N/A</t>
        </is>
      </c>
    </row>
    <row r="8">
      <c r="D8" s="18" t="inlineStr">
        <is>
          <t>Prompt injection</t>
        </is>
      </c>
      <c r="E8" s="18" t="inlineStr">
        <is>
          <t>S4 Minor</t>
        </is>
      </c>
      <c r="F8" s="18" t="inlineStr">
        <is>
          <t>Reviewer skipped the check</t>
        </is>
      </c>
    </row>
    <row r="9">
      <c r="D9" s="18" t="inlineStr">
        <is>
          <t>Unexplained change in results</t>
        </is>
      </c>
      <c r="F9" s="18" t="inlineStr">
        <is>
          <t>No separation of outside content</t>
        </is>
      </c>
    </row>
    <row r="10">
      <c r="D10" s="18" t="inlineStr">
        <is>
          <t>Wrong output caught by a reviewer</t>
        </is>
      </c>
      <c r="F10" s="18" t="inlineStr">
        <is>
          <t>Approved route hard to use</t>
        </is>
      </c>
    </row>
    <row r="11">
      <c r="D11" s="18" t="inlineStr">
        <is>
          <t>Service outage</t>
        </is>
      </c>
      <c r="F11" s="18" t="inlineStr">
        <is>
          <t>Awkward case not in the test set</t>
        </is>
      </c>
    </row>
    <row r="12">
      <c r="D12" s="18" t="inlineStr">
        <is>
          <t>Concern about fairness</t>
        </is>
      </c>
      <c r="F12" s="18" t="inlineStr">
        <is>
          <t>Out-of-date source document</t>
        </is>
      </c>
    </row>
    <row r="13">
      <c r="D13" s="18" t="inlineStr">
        <is>
          <t>Other</t>
        </is>
      </c>
      <c r="F13" s="18" t="inlineStr">
        <is>
          <t>Vendor outage</t>
        </is>
      </c>
    </row>
    <row r="14">
      <c r="F14" s="18" t="inlineStr">
        <is>
          <t>Training gap</t>
        </is>
      </c>
    </row>
    <row r="15">
      <c r="F15" s="18" t="inlineStr">
        <is>
          <t>Other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2026-10-21T17:56:23Z</dcterms:created>
  <dcterms:modified xsi:type="dcterms:W3CDTF">2026-10-21T17:56:23Z</dcterms:modified>
</cp:coreProperties>
</file>