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Task Changes" sheetId="3" state="visible" r:id="rId3"/>
    <sheet name="Roles" sheetId="4" state="visible" r:id="rId4"/>
    <sheet name="Training Plan" sheetId="5" state="visible" r:id="rId5"/>
    <sheet name="Engagement" sheetId="6" state="visible" r:id="rId6"/>
    <sheet name="Settings" sheetId="7" state="visible" r:id="rId7"/>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165" fontId="8" fillId="0" borderId="0" applyAlignment="1" pivotButton="0" quotePrefix="0" xfId="0">
      <alignment horizontal="left"/>
    </xf>
    <xf numFmtId="9"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5" fillId="2" borderId="1" applyAlignment="1" pivotButton="0" quotePrefix="0" xfId="0">
      <alignment horizontal="center" vertical="center" wrapText="1"/>
    </xf>
    <xf numFmtId="0" fontId="4" fillId="0" borderId="1" pivotButton="0" quotePrefix="0" xfId="0"/>
    <xf numFmtId="165" fontId="4" fillId="0" borderId="1" applyAlignment="1" pivotButton="0" quotePrefix="0" xfId="0">
      <alignment horizontal="center" vertical="top"/>
    </xf>
    <xf numFmtId="1" fontId="4" fillId="0" borderId="1" applyAlignment="1" pivotButton="0" quotePrefix="0" xfId="0">
      <alignment horizontal="center" vertical="top"/>
    </xf>
    <xf numFmtId="0" fontId="4" fillId="3" borderId="1" applyAlignment="1" pivotButton="0" quotePrefix="0" xfId="0">
      <alignment vertical="top" wrapText="1"/>
    </xf>
    <xf numFmtId="165" fontId="4" fillId="3" borderId="1" applyAlignment="1" pivotButton="0" quotePrefix="0" xfId="0">
      <alignment horizontal="center" vertical="top"/>
    </xf>
    <xf numFmtId="166" fontId="4" fillId="0" borderId="1" applyAlignment="1" pivotButton="0" quotePrefix="0" xfId="0">
      <alignment horizontal="center" vertical="top"/>
    </xf>
    <xf numFmtId="1" fontId="4" fillId="3" borderId="1" applyAlignment="1" pivotButton="0" quotePrefix="0" xfId="0">
      <alignment horizontal="center" vertical="top"/>
    </xf>
    <xf numFmtId="0" fontId="4" fillId="0" borderId="1" applyAlignment="1" pivotButton="0" quotePrefix="0" xfId="0">
      <alignment horizontal="center" vertical="top"/>
    </xf>
    <xf numFmtId="9" fontId="4" fillId="0" borderId="1" applyAlignment="1" pivotButton="0" quotePrefix="0" xfId="0">
      <alignment horizontal="center" vertical="top"/>
    </xf>
    <xf numFmtId="0" fontId="4" fillId="3" borderId="1" applyAlignment="1" pivotButton="0" quotePrefix="0" xfId="0">
      <alignment horizontal="center" vertical="top"/>
    </xf>
    <xf numFmtId="164" fontId="4" fillId="3" borderId="1" applyAlignment="1" pivotButton="0" quotePrefix="0" xfId="0">
      <alignment vertical="top" wrapText="1"/>
    </xf>
    <xf numFmtId="0" fontId="5" fillId="2" borderId="0" pivotButton="0" quotePrefix="0" xfId="0"/>
    <xf numFmtId="0" fontId="4" fillId="0" borderId="0" pivotButton="0" quotePrefix="0" xfId="0"/>
    <xf numFmtId="164" fontId="4" fillId="3" borderId="1" pivotButton="0" quotePrefix="0" xfId="0"/>
  </cellXfs>
  <cellStyles count="1">
    <cellStyle name="Normal" xfId="0" builtinId="0" hidden="0"/>
  </cellStyles>
  <dxfs count="3">
    <dxf>
      <fill>
        <patternFill patternType="solid">
          <fgColor rgb="00FCE7B0"/>
          <bgColor rgb="00FCE7B0"/>
        </patternFill>
      </fill>
    </dxf>
    <dxf>
      <fill>
        <patternFill patternType="solid">
          <fgColor rgb="00F8C9C4"/>
          <bgColor rgb="00F8C9C4"/>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style val="10"/>
  <chart>
    <title>
      <tx>
        <rich>
          <a:bodyPr/>
          <a:p>
            <a:pPr>
              <a:defRPr/>
            </a:pPr>
            <a:r>
              <a:t>Hours per person per week, before and after</a:t>
            </a:r>
          </a:p>
        </rich>
      </tx>
    </title>
    <plotArea>
      <barChart>
        <barDir val="col"/>
        <grouping val="clustered"/>
        <ser>
          <idx val="0"/>
          <order val="0"/>
          <tx>
            <strRef>
              <f>'Dashboard'!B10</f>
            </strRef>
          </tx>
          <spPr>
            <a:ln>
              <a:prstDash val="solid"/>
            </a:ln>
          </spPr>
          <cat>
            <numRef>
              <f>'Dashboard'!$A$11:$A$13</f>
            </numRef>
          </cat>
          <val>
            <numRef>
              <f>'Dashboard'!$B$11:$B$13</f>
            </numRef>
          </val>
        </ser>
        <ser>
          <idx val="1"/>
          <order val="1"/>
          <tx>
            <strRef>
              <f>'Dashboard'!C10</f>
            </strRef>
          </tx>
          <spPr>
            <a:ln>
              <a:prstDash val="solid"/>
            </a:ln>
          </spPr>
          <cat>
            <numRef>
              <f>'Dashboard'!$A$11:$A$13</f>
            </numRef>
          </cat>
          <val>
            <numRef>
              <f>'Dashboard'!$C$11:$C$13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18</row>
      <rowOff>0</rowOff>
    </from>
    <ext cx="5760000" cy="270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Tasks" displayName="Tasks" ref="A4:G64" headerRowCount="1">
  <autoFilter ref="A4:G64"/>
  <tableColumns count="7">
    <tableColumn id="1" name="Role"/>
    <tableColumn id="2" name="Task"/>
    <tableColumn id="3" name="Hours per week before"/>
    <tableColumn id="4" name="Hours per week after"/>
    <tableColumn id="5" name="Change"/>
    <tableColumn id="6" name="How AI is involved"/>
    <tableColumn id="7" name="Notes"/>
  </tableColumns>
  <tableStyleInfo name="TableStyleLight9" showRowStripes="1"/>
</table>
</file>

<file path=xl/tables/table2.xml><?xml version="1.0" encoding="utf-8"?>
<table xmlns="http://schemas.openxmlformats.org/spreadsheetml/2006/main" id="2" name="Training" displayName="Training" ref="A4:I44" headerRowCount="1">
  <autoFilter ref="A4:I44"/>
  <tableColumns count="9">
    <tableColumn id="1" name="Audience"/>
    <tableColumn id="2" name="Topic"/>
    <tableColumn id="3" name="Method"/>
    <tableColumn id="4" name="People to train"/>
    <tableColumn id="5" name="People trained"/>
    <tableColumn id="6" name="Percent trained"/>
    <tableColumn id="7" name="Owner (role)"/>
    <tableColumn id="8" name="Due date"/>
    <tableColumn id="9" name="Status"/>
  </tableColumns>
  <tableStyleInfo name="TableStyleLight9" showRowStripes="1"/>
</table>
</file>

<file path=xl/tables/table3.xml><?xml version="1.0" encoding="utf-8"?>
<table xmlns="http://schemas.openxmlformats.org/spreadsheetml/2006/main" id="3" name="Engagement" displayName="Engagement" ref="A4:I44" headerRowCount="1">
  <autoFilter ref="A4:I44"/>
  <tableColumns count="9">
    <tableColumn id="1" name="Date"/>
    <tableColumn id="2" name="Group"/>
    <tableColumn id="3" name="Activity"/>
    <tableColumn id="4" name="Concern or question raised"/>
    <tableColumn id="5" name="Response or change made"/>
    <tableColumn id="6" name="Owner (role)"/>
    <tableColumn id="7" name="Status"/>
    <tableColumn id="8" name="Due"/>
    <tableColumn id="9" name="Chec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oles'!A1" TargetMode="External" Id="rId1" /><Relationship Type="http://schemas.openxmlformats.org/officeDocument/2006/relationships/hyperlink" Target="#'Task Changes'!A1" TargetMode="External" Id="rId2" /><Relationship Type="http://schemas.openxmlformats.org/officeDocument/2006/relationships/hyperlink" Target="#'Training Plan'!A1" TargetMode="External" Id="rId3" /><Relationship Type="http://schemas.openxmlformats.org/officeDocument/2006/relationships/hyperlink" Target="#'Engagement'!A1" TargetMode="External" Id="rId4" /><Relationship Type="http://schemas.openxmlformats.org/officeDocument/2006/relationships/hyperlink" Target="#'Dashboard'!A1" TargetMode="External" Id="rId5"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_rels/sheet5.xml.rels><Relationships xmlns="http://schemas.openxmlformats.org/package/2006/relationships"><Relationship Type="http://schemas.openxmlformats.org/officeDocument/2006/relationships/table" Target="/xl/tables/table2.xml" Id="rId1" /></Relationships>
</file>

<file path=xl/worksheets/_rels/sheet6.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outlinePr summaryBelow="1" summaryRight="1"/>
    <pageSetUpPr/>
  </sheetPr>
  <dimension ref="B1:E19"/>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WORKFORCE IMPACT AND TRAINING PLAN</t>
        </is>
      </c>
    </row>
    <row r="2">
      <c r="B2" s="2" t="inlineStr">
        <is>
          <t>Plan how AI changes tasks and roles, who needs which training, and how you involve the people affected.</t>
        </is>
      </c>
    </row>
    <row r="4">
      <c r="B4" s="3" t="inlineStr">
        <is>
          <t>What this workbook does</t>
        </is>
      </c>
    </row>
    <row r="5" ht="60" customHeight="1">
      <c r="B5" s="4" t="inlineStr">
        <is>
          <t>A workbook for the people side of an AI use. The Task Changes sheet lists the tasks of each affected role with hours per week before and after AI, and how AI is involved. The Roles sheet adds them up by role and shows the time now spent checking AI output and handling exceptions, and the first-pass work removed. The Training Plan sheet tracks who needs which training and who has had it. The Engagement log records briefings, feedback, concerns, and what you did about them. The Dashboard summarizes progress.</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Name the roles</t>
        </is>
      </c>
      <c r="D9" s="8" t="inlineStr">
        <is>
          <t>List the roles whose work changes and the number of people in each.</t>
        </is>
      </c>
      <c r="E9" s="9" t="inlineStr">
        <is>
          <t>Open Roles  &gt;</t>
        </is>
      </c>
    </row>
    <row r="10" ht="48" customHeight="1">
      <c r="B10" s="6" t="n">
        <v>2</v>
      </c>
      <c r="C10" s="7" t="inlineStr">
        <is>
          <t>Map the task changes</t>
        </is>
      </c>
      <c r="D10" s="8" t="inlineStr">
        <is>
          <t>With the people who do the work, list each task and the hours per week before and after, and how AI is involved. The hours for a role should add up to the same total.</t>
        </is>
      </c>
      <c r="E10" s="9" t="inlineStr">
        <is>
          <t>Open Task Changes  &gt;</t>
        </is>
      </c>
    </row>
    <row r="11" ht="48" customHeight="1">
      <c r="B11" s="6" t="n">
        <v>3</v>
      </c>
      <c r="C11" s="7" t="inlineStr">
        <is>
          <t>Plan the training</t>
        </is>
      </c>
      <c r="D11" s="8" t="inlineStr">
        <is>
          <t>List the audiences and topics, the method, the number to train, the owner, and the due date.</t>
        </is>
      </c>
      <c r="E11" s="9" t="inlineStr">
        <is>
          <t>Open Training Plan  &gt;</t>
        </is>
      </c>
    </row>
    <row r="12" ht="48" customHeight="1">
      <c r="B12" s="6" t="n">
        <v>4</v>
      </c>
      <c r="C12" s="7" t="inlineStr">
        <is>
          <t>Record the engagement</t>
        </is>
      </c>
      <c r="D12" s="8" t="inlineStr">
        <is>
          <t>Log each briefing, workshop, survey, or conversation, the concern raised, and the response.</t>
        </is>
      </c>
      <c r="E12" s="9" t="inlineStr">
        <is>
          <t>Open Engagement  &gt;</t>
        </is>
      </c>
    </row>
    <row r="13" ht="48" customHeight="1">
      <c r="B13" s="6" t="n">
        <v>5</v>
      </c>
      <c r="C13" s="7" t="inlineStr">
        <is>
          <t>Check the dashboard</t>
        </is>
      </c>
      <c r="D13" s="8" t="inlineStr">
        <is>
          <t>See the checking workload, training completion, and open concerns. Review at 30, 90, and 180 days.</t>
        </is>
      </c>
      <c r="E13" s="9" t="inlineStr">
        <is>
          <t>Open Dashboard  &gt;</t>
        </is>
      </c>
    </row>
    <row r="15">
      <c r="B15" s="3" t="inlineStr">
        <is>
          <t>Notes</t>
        </is>
      </c>
    </row>
    <row r="16" ht="34" customHeight="1">
      <c r="B16" s="4" t="inlineStr">
        <is>
          <t>Say plainly what the AI is not for and what will happen to the time it frees, and keep the promise.</t>
        </is>
      </c>
    </row>
    <row r="17" ht="34" customHeight="1">
      <c r="B17" s="4" t="inlineStr">
        <is>
          <t>Do not use AI to monitor, score, or rank workers without a clear purpose, a policy, and legal and HR review. Rules vary by place. This workbook is not legal or HR advice.</t>
        </is>
      </c>
    </row>
    <row r="18" ht="34" customHeight="1">
      <c r="B18" s="4" t="inlineStr">
        <is>
          <t>See the Workforce and Change for AI guide on sixsigmakaizen.com.</t>
        </is>
      </c>
    </row>
    <row r="19" ht="34" customHeight="1">
      <c r="B19"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17:E17"/>
    <mergeCell ref="B18:E18"/>
    <mergeCell ref="B16:E16"/>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
  <sheetViews>
    <sheetView showGridLines="0" workbookViewId="0">
      <selection activeCell="A1" sqref="A1"/>
    </sheetView>
  </sheetViews>
  <sheetFormatPr baseColWidth="8" defaultRowHeight="15"/>
  <cols>
    <col width="26" customWidth="1" min="1" max="1"/>
    <col width="18" customWidth="1" min="3" max="3"/>
    <col width="18" customWidth="1" min="5" max="5"/>
    <col width="18" customWidth="1" min="7" max="7"/>
    <col width="18" customWidth="1" min="9" max="9"/>
    <col width="18" customWidth="1" min="11" max="11"/>
  </cols>
  <sheetData>
    <row r="1">
      <c r="A1" s="1" t="inlineStr">
        <is>
          <t>WORKFORCE DASHBOARD</t>
        </is>
      </c>
    </row>
    <row r="2">
      <c r="A2" s="2" t="inlineStr">
        <is>
          <t>Live from the other sheets. Nothing to enter here.</t>
        </is>
      </c>
    </row>
    <row r="4">
      <c r="A4" s="10" t="inlineStr">
        <is>
          <t>ROLES AFFECTED</t>
        </is>
      </c>
      <c r="C4" s="10" t="inlineStr">
        <is>
          <t>PEOPLE AFFECTED</t>
        </is>
      </c>
      <c r="E4" s="10" t="inlineStr">
        <is>
          <t>HOURS CHECKING PER WEEK</t>
        </is>
      </c>
      <c r="G4" s="10" t="inlineStr">
        <is>
          <t>TRAINED</t>
        </is>
      </c>
      <c r="I4" s="10" t="inlineStr">
        <is>
          <t>TRAINING OVERDUE</t>
        </is>
      </c>
      <c r="K4" s="10" t="inlineStr">
        <is>
          <t>OPEN CONCERNS</t>
        </is>
      </c>
    </row>
    <row r="5">
      <c r="A5" s="11">
        <f>COUNTA(Roles!$A$5:$A$14)</f>
        <v/>
      </c>
      <c r="C5" s="11">
        <f>SUM(Roles!$B$5:$B$14)</f>
        <v/>
      </c>
      <c r="E5" s="12">
        <f>SUMPRODUCT(Roles!$F$5:$F$14,Roles!$B$5:$B$14)</f>
        <v/>
      </c>
      <c r="G5" s="13">
        <f>IFERROR(SUM('Training Plan'!$E$5:$E$44)/SUM('Training Plan'!$D$5:$D$44),"")</f>
        <v/>
      </c>
      <c r="I5" s="11">
        <f>COUNTIF('Training Plan'!$I$5:$I$44,"Overdue")</f>
        <v/>
      </c>
      <c r="K5" s="11">
        <f>COUNTIF(Engagement!$G$5:$G$44,"Open")</f>
        <v/>
      </c>
    </row>
    <row r="6">
      <c r="E6" s="14" t="inlineStr">
        <is>
          <t>whole team, checking and exceptions</t>
        </is>
      </c>
      <c r="G6" s="14" t="inlineStr">
        <is>
          <t>of people to train</t>
        </is>
      </c>
      <c r="K6" s="14" t="inlineStr">
        <is>
          <t>not yet closed</t>
        </is>
      </c>
    </row>
    <row r="9">
      <c r="A9" s="15" t="inlineStr">
        <is>
          <t>Hours per person per week, by role</t>
        </is>
      </c>
      <c r="F9" s="15" t="inlineStr">
        <is>
          <t>Training by status</t>
        </is>
      </c>
    </row>
    <row r="10">
      <c r="A10" s="16" t="inlineStr">
        <is>
          <t>Role</t>
        </is>
      </c>
      <c r="B10" s="16" t="inlineStr">
        <is>
          <t>Before</t>
        </is>
      </c>
      <c r="C10" s="16" t="inlineStr">
        <is>
          <t>After</t>
        </is>
      </c>
      <c r="D10" s="16" t="inlineStr">
        <is>
          <t>Checking or exceptions</t>
        </is>
      </c>
      <c r="F10" s="16" t="inlineStr">
        <is>
          <t>Status</t>
        </is>
      </c>
      <c r="G10" s="16" t="inlineStr">
        <is>
          <t>Items</t>
        </is>
      </c>
    </row>
    <row r="11">
      <c r="A11" s="17">
        <f>IF(Roles!A5="","",Roles!A5)</f>
        <v/>
      </c>
      <c r="B11" s="18">
        <f>IF(Roles!A5="","",Roles!C5)</f>
        <v/>
      </c>
      <c r="C11" s="18">
        <f>IF(Roles!A5="","",Roles!D5)</f>
        <v/>
      </c>
      <c r="D11" s="18">
        <f>IF(Roles!A5="","",Roles!F5)</f>
        <v/>
      </c>
      <c r="F11" s="17" t="inlineStr">
        <is>
          <t>Done</t>
        </is>
      </c>
      <c r="G11" s="19">
        <f>COUNTIF('Training Plan'!$I$5:$I$44,F11)</f>
        <v/>
      </c>
    </row>
    <row r="12">
      <c r="A12" s="17">
        <f>IF(Roles!A6="","",Roles!A6)</f>
        <v/>
      </c>
      <c r="B12" s="18">
        <f>IF(Roles!A6="","",Roles!C6)</f>
        <v/>
      </c>
      <c r="C12" s="18">
        <f>IF(Roles!A6="","",Roles!D6)</f>
        <v/>
      </c>
      <c r="D12" s="18">
        <f>IF(Roles!A6="","",Roles!F6)</f>
        <v/>
      </c>
      <c r="F12" s="17" t="inlineStr">
        <is>
          <t>In progress</t>
        </is>
      </c>
      <c r="G12" s="19">
        <f>COUNTIF('Training Plan'!$I$5:$I$44,F12)</f>
        <v/>
      </c>
    </row>
    <row r="13">
      <c r="A13" s="17">
        <f>IF(Roles!A7="","",Roles!A7)</f>
        <v/>
      </c>
      <c r="B13" s="18">
        <f>IF(Roles!A7="","",Roles!C7)</f>
        <v/>
      </c>
      <c r="C13" s="18">
        <f>IF(Roles!A7="","",Roles!D7)</f>
        <v/>
      </c>
      <c r="D13" s="18">
        <f>IF(Roles!A7="","",Roles!F7)</f>
        <v/>
      </c>
      <c r="F13" s="17" t="inlineStr">
        <is>
          <t>Overdue</t>
        </is>
      </c>
      <c r="G13" s="19">
        <f>COUNTIF('Training Plan'!$I$5:$I$44,F13)</f>
        <v/>
      </c>
    </row>
    <row r="14">
      <c r="A14" s="17">
        <f>IF(Roles!A8="","",Roles!A8)</f>
        <v/>
      </c>
      <c r="B14" s="18">
        <f>IF(Roles!A8="","",Roles!C8)</f>
        <v/>
      </c>
      <c r="C14" s="18">
        <f>IF(Roles!A8="","",Roles!D8)</f>
        <v/>
      </c>
      <c r="D14" s="18">
        <f>IF(Roles!A8="","",Roles!F8)</f>
        <v/>
      </c>
    </row>
    <row r="15">
      <c r="A15" s="17">
        <f>IF(Roles!A9="","",Roles!A9)</f>
        <v/>
      </c>
      <c r="B15" s="18">
        <f>IF(Roles!A9="","",Roles!C9)</f>
        <v/>
      </c>
      <c r="C15" s="18">
        <f>IF(Roles!A9="","",Roles!D9)</f>
        <v/>
      </c>
      <c r="D15" s="18">
        <f>IF(Roles!A9="","",Roles!F9)</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6" customWidth="1" min="1" max="1"/>
    <col width="44" customWidth="1" min="2" max="2"/>
    <col width="12" customWidth="1" min="3" max="3"/>
    <col width="12" customWidth="1" min="4" max="4"/>
    <col width="10" customWidth="1" min="5" max="5"/>
    <col width="28" customWidth="1" min="6" max="6"/>
    <col width="40" customWidth="1" min="7" max="7"/>
  </cols>
  <sheetData>
    <row r="1">
      <c r="A1" s="1" t="inlineStr">
        <is>
          <t>TASK CHANGES</t>
        </is>
      </c>
    </row>
    <row r="2">
      <c r="A2" s="2" t="inlineStr">
        <is>
          <t>One row per task per role. Hours are per person per week. Gray columns calculate. Examples are placeholders: overwrite them.</t>
        </is>
      </c>
    </row>
    <row r="4" ht="36" customHeight="1">
      <c r="A4" s="16" t="inlineStr">
        <is>
          <t>Role</t>
        </is>
      </c>
      <c r="B4" s="16" t="inlineStr">
        <is>
          <t>Task</t>
        </is>
      </c>
      <c r="C4" s="16" t="inlineStr">
        <is>
          <t>Hours per week before</t>
        </is>
      </c>
      <c r="D4" s="16" t="inlineStr">
        <is>
          <t>Hours per week after</t>
        </is>
      </c>
      <c r="E4" s="16" t="inlineStr">
        <is>
          <t>Change</t>
        </is>
      </c>
      <c r="F4" s="16" t="inlineStr">
        <is>
          <t>How AI is involved</t>
        </is>
      </c>
      <c r="G4" s="16" t="inlineStr">
        <is>
          <t>Notes</t>
        </is>
      </c>
    </row>
    <row r="5">
      <c r="A5" s="20" t="inlineStr">
        <is>
          <t>Complaint analyst</t>
        </is>
      </c>
      <c r="B5" s="20" t="inlineStr">
        <is>
          <t>Reading and coding complaints</t>
        </is>
      </c>
      <c r="C5" s="21" t="n">
        <v>14</v>
      </c>
      <c r="D5" s="21" t="n">
        <v>3</v>
      </c>
      <c r="E5" s="22">
        <f>IF(OR(C5="",D5=""),"",D5-C5)</f>
        <v/>
      </c>
      <c r="F5" s="20" t="inlineStr">
        <is>
          <t>AI does first pass</t>
        </is>
      </c>
      <c r="G5" s="20" t="n"/>
    </row>
    <row r="6">
      <c r="A6" s="20" t="inlineStr">
        <is>
          <t>Complaint analyst</t>
        </is>
      </c>
      <c r="B6" s="20" t="inlineStr">
        <is>
          <t>Checking AI coding and handling exceptions</t>
        </is>
      </c>
      <c r="C6" s="21" t="n">
        <v>0</v>
      </c>
      <c r="D6" s="21" t="n">
        <v>9</v>
      </c>
      <c r="E6" s="22">
        <f>IF(OR(C6="",D6=""),"",D6-C6)</f>
        <v/>
      </c>
      <c r="F6" s="20" t="inlineStr">
        <is>
          <t>Person checks AI output</t>
        </is>
      </c>
      <c r="G6" s="20" t="n"/>
    </row>
    <row r="7">
      <c r="A7" s="20" t="inlineStr">
        <is>
          <t>Complaint analyst</t>
        </is>
      </c>
      <c r="B7" s="20" t="inlineStr">
        <is>
          <t>Drafting replies</t>
        </is>
      </c>
      <c r="C7" s="21" t="n">
        <v>10</v>
      </c>
      <c r="D7" s="21" t="n">
        <v>4</v>
      </c>
      <c r="E7" s="22">
        <f>IF(OR(C7="",D7=""),"",D7-C7)</f>
        <v/>
      </c>
      <c r="F7" s="20" t="inlineStr">
        <is>
          <t>AI assists</t>
        </is>
      </c>
      <c r="G7" s="20" t="n"/>
    </row>
    <row r="8">
      <c r="A8" s="20" t="inlineStr">
        <is>
          <t>Complaint analyst</t>
        </is>
      </c>
      <c r="B8" s="20" t="inlineStr">
        <is>
          <t>Investigating causes</t>
        </is>
      </c>
      <c r="C8" s="21" t="n">
        <v>8</v>
      </c>
      <c r="D8" s="21" t="n">
        <v>12</v>
      </c>
      <c r="E8" s="22">
        <f>IF(OR(C8="",D8=""),"",D8-C8)</f>
        <v/>
      </c>
      <c r="F8" s="20" t="inlineStr">
        <is>
          <t>None</t>
        </is>
      </c>
      <c r="G8" s="20" t="n"/>
    </row>
    <row r="9">
      <c r="A9" s="20" t="inlineStr">
        <is>
          <t>Complaint analyst</t>
        </is>
      </c>
      <c r="B9" s="20" t="inlineStr">
        <is>
          <t>Admin and meetings</t>
        </is>
      </c>
      <c r="C9" s="21" t="n">
        <v>6</v>
      </c>
      <c r="D9" s="21" t="n">
        <v>5</v>
      </c>
      <c r="E9" s="22">
        <f>IF(OR(C9="",D9=""),"",D9-C9)</f>
        <v/>
      </c>
      <c r="F9" s="20" t="inlineStr">
        <is>
          <t>None</t>
        </is>
      </c>
      <c r="G9" s="20" t="n"/>
    </row>
    <row r="10">
      <c r="A10" s="20" t="inlineStr">
        <is>
          <t>Complaint analyst</t>
        </is>
      </c>
      <c r="B10" s="20" t="inlineStr">
        <is>
          <t>Improvement work</t>
        </is>
      </c>
      <c r="C10" s="21" t="n">
        <v>2</v>
      </c>
      <c r="D10" s="21" t="n">
        <v>7</v>
      </c>
      <c r="E10" s="22">
        <f>IF(OR(C10="",D10=""),"",D10-C10)</f>
        <v/>
      </c>
      <c r="F10" s="20" t="inlineStr">
        <is>
          <t>None</t>
        </is>
      </c>
      <c r="G10" s="20" t="n"/>
    </row>
    <row r="11">
      <c r="A11" s="20" t="inlineStr">
        <is>
          <t>Maintenance planner</t>
        </is>
      </c>
      <c r="B11" s="20" t="inlineStr">
        <is>
          <t>Triage of new work orders</t>
        </is>
      </c>
      <c r="C11" s="21" t="n">
        <v>12</v>
      </c>
      <c r="D11" s="21" t="n">
        <v>4</v>
      </c>
      <c r="E11" s="22">
        <f>IF(OR(C11="",D11=""),"",D11-C11)</f>
        <v/>
      </c>
      <c r="F11" s="20" t="inlineStr">
        <is>
          <t>AI does first pass</t>
        </is>
      </c>
      <c r="G11" s="20" t="n"/>
    </row>
    <row r="12">
      <c r="A12" s="20" t="inlineStr">
        <is>
          <t>Maintenance planner</t>
        </is>
      </c>
      <c r="B12" s="20" t="inlineStr">
        <is>
          <t>Checking AI triage</t>
        </is>
      </c>
      <c r="C12" s="21" t="n">
        <v>0</v>
      </c>
      <c r="D12" s="21" t="n">
        <v>5</v>
      </c>
      <c r="E12" s="22">
        <f>IF(OR(C12="",D12=""),"",D12-C12)</f>
        <v/>
      </c>
      <c r="F12" s="20" t="inlineStr">
        <is>
          <t>Person checks AI output</t>
        </is>
      </c>
      <c r="G12" s="20" t="n"/>
    </row>
    <row r="13">
      <c r="A13" s="20" t="inlineStr">
        <is>
          <t>Maintenance planner</t>
        </is>
      </c>
      <c r="B13" s="20" t="inlineStr">
        <is>
          <t>Scheduling</t>
        </is>
      </c>
      <c r="C13" s="21" t="n">
        <v>14</v>
      </c>
      <c r="D13" s="21" t="n">
        <v>14</v>
      </c>
      <c r="E13" s="22">
        <f>IF(OR(C13="",D13=""),"",D13-C13)</f>
        <v/>
      </c>
      <c r="F13" s="20" t="inlineStr">
        <is>
          <t>None</t>
        </is>
      </c>
      <c r="G13" s="20" t="n"/>
    </row>
    <row r="14">
      <c r="A14" s="20" t="inlineStr">
        <is>
          <t>Maintenance planner</t>
        </is>
      </c>
      <c r="B14" s="20" t="inlineStr">
        <is>
          <t>Parts and permits</t>
        </is>
      </c>
      <c r="C14" s="21" t="n">
        <v>8</v>
      </c>
      <c r="D14" s="21" t="n">
        <v>8</v>
      </c>
      <c r="E14" s="22">
        <f>IF(OR(C14="",D14=""),"",D14-C14)</f>
        <v/>
      </c>
      <c r="F14" s="20" t="inlineStr">
        <is>
          <t>None</t>
        </is>
      </c>
      <c r="G14" s="20" t="n"/>
    </row>
    <row r="15">
      <c r="A15" s="20" t="inlineStr">
        <is>
          <t>Maintenance planner</t>
        </is>
      </c>
      <c r="B15" s="20" t="inlineStr">
        <is>
          <t>Meetings</t>
        </is>
      </c>
      <c r="C15" s="21" t="n">
        <v>6</v>
      </c>
      <c r="D15" s="21" t="n">
        <v>5</v>
      </c>
      <c r="E15" s="22">
        <f>IF(OR(C15="",D15=""),"",D15-C15)</f>
        <v/>
      </c>
      <c r="F15" s="20" t="inlineStr">
        <is>
          <t>None</t>
        </is>
      </c>
      <c r="G15" s="20" t="n"/>
    </row>
    <row r="16">
      <c r="A16" s="20" t="inlineStr">
        <is>
          <t>Maintenance planner</t>
        </is>
      </c>
      <c r="B16" s="20" t="inlineStr">
        <is>
          <t>Improvement work</t>
        </is>
      </c>
      <c r="C16" s="21" t="n">
        <v>0</v>
      </c>
      <c r="D16" s="21" t="n">
        <v>4</v>
      </c>
      <c r="E16" s="22">
        <f>IF(OR(C16="",D16=""),"",D16-C16)</f>
        <v/>
      </c>
      <c r="F16" s="20" t="inlineStr">
        <is>
          <t>None</t>
        </is>
      </c>
      <c r="G16" s="20" t="n"/>
    </row>
    <row r="17">
      <c r="A17" s="20" t="inlineStr">
        <is>
          <t>Customer service lead</t>
        </is>
      </c>
      <c r="B17" s="20" t="inlineStr">
        <is>
          <t>Team coaching</t>
        </is>
      </c>
      <c r="C17" s="21" t="n">
        <v>12</v>
      </c>
      <c r="D17" s="21" t="n">
        <v>12</v>
      </c>
      <c r="E17" s="22">
        <f>IF(OR(C17="",D17=""),"",D17-C17)</f>
        <v/>
      </c>
      <c r="F17" s="20" t="inlineStr">
        <is>
          <t>None</t>
        </is>
      </c>
      <c r="G17" s="20" t="n"/>
    </row>
    <row r="18">
      <c r="A18" s="20" t="inlineStr">
        <is>
          <t>Customer service lead</t>
        </is>
      </c>
      <c r="B18" s="20" t="inlineStr">
        <is>
          <t>Escalations</t>
        </is>
      </c>
      <c r="C18" s="21" t="n">
        <v>14</v>
      </c>
      <c r="D18" s="21" t="n">
        <v>12</v>
      </c>
      <c r="E18" s="22">
        <f>IF(OR(C18="",D18=""),"",D18-C18)</f>
        <v/>
      </c>
      <c r="F18" s="20" t="inlineStr">
        <is>
          <t>Person handles exceptions</t>
        </is>
      </c>
      <c r="G18" s="20" t="n"/>
    </row>
    <row r="19">
      <c r="A19" s="20" t="inlineStr">
        <is>
          <t>Customer service lead</t>
        </is>
      </c>
      <c r="B19" s="20" t="inlineStr">
        <is>
          <t>Reporting</t>
        </is>
      </c>
      <c r="C19" s="21" t="n">
        <v>8</v>
      </c>
      <c r="D19" s="21" t="n">
        <v>5</v>
      </c>
      <c r="E19" s="22">
        <f>IF(OR(C19="",D19=""),"",D19-C19)</f>
        <v/>
      </c>
      <c r="F19" s="20" t="inlineStr">
        <is>
          <t>AI assists</t>
        </is>
      </c>
      <c r="G19" s="20" t="n"/>
    </row>
    <row r="20">
      <c r="A20" s="20" t="inlineStr">
        <is>
          <t>Customer service lead</t>
        </is>
      </c>
      <c r="B20" s="20" t="inlineStr">
        <is>
          <t>Reviewing AI-drafted replies</t>
        </is>
      </c>
      <c r="C20" s="21" t="n">
        <v>6</v>
      </c>
      <c r="D20" s="21" t="n">
        <v>8</v>
      </c>
      <c r="E20" s="22">
        <f>IF(OR(C20="",D20=""),"",D20-C20)</f>
        <v/>
      </c>
      <c r="F20" s="20" t="inlineStr">
        <is>
          <t>Person checks AI output</t>
        </is>
      </c>
      <c r="G20" s="20" t="n"/>
    </row>
    <row r="21">
      <c r="A21" s="20" t="inlineStr">
        <is>
          <t>Customer service lead</t>
        </is>
      </c>
      <c r="B21" s="20" t="inlineStr">
        <is>
          <t>Improvement work</t>
        </is>
      </c>
      <c r="C21" s="21" t="n">
        <v>0</v>
      </c>
      <c r="D21" s="21" t="n">
        <v>3</v>
      </c>
      <c r="E21" s="22">
        <f>IF(OR(C21="",D21=""),"",D21-C21)</f>
        <v/>
      </c>
      <c r="F21" s="20" t="inlineStr">
        <is>
          <t>None</t>
        </is>
      </c>
      <c r="G21" s="20" t="n"/>
    </row>
    <row r="22">
      <c r="A22" s="20" t="n"/>
      <c r="B22" s="20" t="n"/>
      <c r="C22" s="21" t="n"/>
      <c r="D22" s="21" t="n"/>
      <c r="E22" s="22">
        <f>IF(OR(C22="",D22=""),"",D22-C22)</f>
        <v/>
      </c>
      <c r="F22" s="20" t="n"/>
      <c r="G22" s="20" t="n"/>
    </row>
    <row r="23">
      <c r="A23" s="20" t="n"/>
      <c r="B23" s="20" t="n"/>
      <c r="C23" s="21" t="n"/>
      <c r="D23" s="21" t="n"/>
      <c r="E23" s="22">
        <f>IF(OR(C23="",D23=""),"",D23-C23)</f>
        <v/>
      </c>
      <c r="F23" s="20" t="n"/>
      <c r="G23" s="20" t="n"/>
    </row>
    <row r="24">
      <c r="A24" s="20" t="n"/>
      <c r="B24" s="20" t="n"/>
      <c r="C24" s="21" t="n"/>
      <c r="D24" s="21" t="n"/>
      <c r="E24" s="22">
        <f>IF(OR(C24="",D24=""),"",D24-C24)</f>
        <v/>
      </c>
      <c r="F24" s="20" t="n"/>
      <c r="G24" s="20" t="n"/>
    </row>
    <row r="25">
      <c r="A25" s="20" t="n"/>
      <c r="B25" s="20" t="n"/>
      <c r="C25" s="21" t="n"/>
      <c r="D25" s="21" t="n"/>
      <c r="E25" s="22">
        <f>IF(OR(C25="",D25=""),"",D25-C25)</f>
        <v/>
      </c>
      <c r="F25" s="20" t="n"/>
      <c r="G25" s="20" t="n"/>
    </row>
    <row r="26">
      <c r="A26" s="20" t="n"/>
      <c r="B26" s="20" t="n"/>
      <c r="C26" s="21" t="n"/>
      <c r="D26" s="21" t="n"/>
      <c r="E26" s="22">
        <f>IF(OR(C26="",D26=""),"",D26-C26)</f>
        <v/>
      </c>
      <c r="F26" s="20" t="n"/>
      <c r="G26" s="20" t="n"/>
    </row>
    <row r="27">
      <c r="A27" s="20" t="n"/>
      <c r="B27" s="20" t="n"/>
      <c r="C27" s="21" t="n"/>
      <c r="D27" s="21" t="n"/>
      <c r="E27" s="22">
        <f>IF(OR(C27="",D27=""),"",D27-C27)</f>
        <v/>
      </c>
      <c r="F27" s="20" t="n"/>
      <c r="G27" s="20" t="n"/>
    </row>
    <row r="28">
      <c r="A28" s="20" t="n"/>
      <c r="B28" s="20" t="n"/>
      <c r="C28" s="21" t="n"/>
      <c r="D28" s="21" t="n"/>
      <c r="E28" s="22">
        <f>IF(OR(C28="",D28=""),"",D28-C28)</f>
        <v/>
      </c>
      <c r="F28" s="20" t="n"/>
      <c r="G28" s="20" t="n"/>
    </row>
    <row r="29">
      <c r="A29" s="20" t="n"/>
      <c r="B29" s="20" t="n"/>
      <c r="C29" s="21" t="n"/>
      <c r="D29" s="21" t="n"/>
      <c r="E29" s="22">
        <f>IF(OR(C29="",D29=""),"",D29-C29)</f>
        <v/>
      </c>
      <c r="F29" s="20" t="n"/>
      <c r="G29" s="20" t="n"/>
    </row>
    <row r="30">
      <c r="A30" s="20" t="n"/>
      <c r="B30" s="20" t="n"/>
      <c r="C30" s="21" t="n"/>
      <c r="D30" s="21" t="n"/>
      <c r="E30" s="22">
        <f>IF(OR(C30="",D30=""),"",D30-C30)</f>
        <v/>
      </c>
      <c r="F30" s="20" t="n"/>
      <c r="G30" s="20" t="n"/>
    </row>
    <row r="31">
      <c r="A31" s="20" t="n"/>
      <c r="B31" s="20" t="n"/>
      <c r="C31" s="21" t="n"/>
      <c r="D31" s="21" t="n"/>
      <c r="E31" s="22">
        <f>IF(OR(C31="",D31=""),"",D31-C31)</f>
        <v/>
      </c>
      <c r="F31" s="20" t="n"/>
      <c r="G31" s="20" t="n"/>
    </row>
    <row r="32">
      <c r="A32" s="20" t="n"/>
      <c r="B32" s="20" t="n"/>
      <c r="C32" s="21" t="n"/>
      <c r="D32" s="21" t="n"/>
      <c r="E32" s="22">
        <f>IF(OR(C32="",D32=""),"",D32-C32)</f>
        <v/>
      </c>
      <c r="F32" s="20" t="n"/>
      <c r="G32" s="20" t="n"/>
    </row>
    <row r="33">
      <c r="A33" s="20" t="n"/>
      <c r="B33" s="20" t="n"/>
      <c r="C33" s="21" t="n"/>
      <c r="D33" s="21" t="n"/>
      <c r="E33" s="22">
        <f>IF(OR(C33="",D33=""),"",D33-C33)</f>
        <v/>
      </c>
      <c r="F33" s="20" t="n"/>
      <c r="G33" s="20" t="n"/>
    </row>
    <row r="34">
      <c r="A34" s="20" t="n"/>
      <c r="B34" s="20" t="n"/>
      <c r="C34" s="21" t="n"/>
      <c r="D34" s="21" t="n"/>
      <c r="E34" s="22">
        <f>IF(OR(C34="",D34=""),"",D34-C34)</f>
        <v/>
      </c>
      <c r="F34" s="20" t="n"/>
      <c r="G34" s="20" t="n"/>
    </row>
    <row r="35">
      <c r="A35" s="20" t="n"/>
      <c r="B35" s="20" t="n"/>
      <c r="C35" s="21" t="n"/>
      <c r="D35" s="21" t="n"/>
      <c r="E35" s="22">
        <f>IF(OR(C35="",D35=""),"",D35-C35)</f>
        <v/>
      </c>
      <c r="F35" s="20" t="n"/>
      <c r="G35" s="20" t="n"/>
    </row>
    <row r="36">
      <c r="A36" s="20" t="n"/>
      <c r="B36" s="20" t="n"/>
      <c r="C36" s="21" t="n"/>
      <c r="D36" s="21" t="n"/>
      <c r="E36" s="22">
        <f>IF(OR(C36="",D36=""),"",D36-C36)</f>
        <v/>
      </c>
      <c r="F36" s="20" t="n"/>
      <c r="G36" s="20" t="n"/>
    </row>
    <row r="37">
      <c r="A37" s="20" t="n"/>
      <c r="B37" s="20" t="n"/>
      <c r="C37" s="21" t="n"/>
      <c r="D37" s="21" t="n"/>
      <c r="E37" s="22">
        <f>IF(OR(C37="",D37=""),"",D37-C37)</f>
        <v/>
      </c>
      <c r="F37" s="20" t="n"/>
      <c r="G37" s="20" t="n"/>
    </row>
    <row r="38">
      <c r="A38" s="20" t="n"/>
      <c r="B38" s="20" t="n"/>
      <c r="C38" s="21" t="n"/>
      <c r="D38" s="21" t="n"/>
      <c r="E38" s="22">
        <f>IF(OR(C38="",D38=""),"",D38-C38)</f>
        <v/>
      </c>
      <c r="F38" s="20" t="n"/>
      <c r="G38" s="20" t="n"/>
    </row>
    <row r="39">
      <c r="A39" s="20" t="n"/>
      <c r="B39" s="20" t="n"/>
      <c r="C39" s="21" t="n"/>
      <c r="D39" s="21" t="n"/>
      <c r="E39" s="22">
        <f>IF(OR(C39="",D39=""),"",D39-C39)</f>
        <v/>
      </c>
      <c r="F39" s="20" t="n"/>
      <c r="G39" s="20" t="n"/>
    </row>
    <row r="40">
      <c r="A40" s="20" t="n"/>
      <c r="B40" s="20" t="n"/>
      <c r="C40" s="21" t="n"/>
      <c r="D40" s="21" t="n"/>
      <c r="E40" s="22">
        <f>IF(OR(C40="",D40=""),"",D40-C40)</f>
        <v/>
      </c>
      <c r="F40" s="20" t="n"/>
      <c r="G40" s="20" t="n"/>
    </row>
    <row r="41">
      <c r="A41" s="20" t="n"/>
      <c r="B41" s="20" t="n"/>
      <c r="C41" s="21" t="n"/>
      <c r="D41" s="21" t="n"/>
      <c r="E41" s="22">
        <f>IF(OR(C41="",D41=""),"",D41-C41)</f>
        <v/>
      </c>
      <c r="F41" s="20" t="n"/>
      <c r="G41" s="20" t="n"/>
    </row>
    <row r="42">
      <c r="A42" s="20" t="n"/>
      <c r="B42" s="20" t="n"/>
      <c r="C42" s="21" t="n"/>
      <c r="D42" s="21" t="n"/>
      <c r="E42" s="22">
        <f>IF(OR(C42="",D42=""),"",D42-C42)</f>
        <v/>
      </c>
      <c r="F42" s="20" t="n"/>
      <c r="G42" s="20" t="n"/>
    </row>
    <row r="43">
      <c r="A43" s="20" t="n"/>
      <c r="B43" s="20" t="n"/>
      <c r="C43" s="21" t="n"/>
      <c r="D43" s="21" t="n"/>
      <c r="E43" s="22">
        <f>IF(OR(C43="",D43=""),"",D43-C43)</f>
        <v/>
      </c>
      <c r="F43" s="20" t="n"/>
      <c r="G43" s="20" t="n"/>
    </row>
    <row r="44">
      <c r="A44" s="20" t="n"/>
      <c r="B44" s="20" t="n"/>
      <c r="C44" s="21" t="n"/>
      <c r="D44" s="21" t="n"/>
      <c r="E44" s="22">
        <f>IF(OR(C44="",D44=""),"",D44-C44)</f>
        <v/>
      </c>
      <c r="F44" s="20" t="n"/>
      <c r="G44" s="20" t="n"/>
    </row>
    <row r="45">
      <c r="A45" s="20" t="n"/>
      <c r="B45" s="20" t="n"/>
      <c r="C45" s="21" t="n"/>
      <c r="D45" s="21" t="n"/>
      <c r="E45" s="22">
        <f>IF(OR(C45="",D45=""),"",D45-C45)</f>
        <v/>
      </c>
      <c r="F45" s="20" t="n"/>
      <c r="G45" s="20" t="n"/>
    </row>
    <row r="46">
      <c r="A46" s="20" t="n"/>
      <c r="B46" s="20" t="n"/>
      <c r="C46" s="21" t="n"/>
      <c r="D46" s="21" t="n"/>
      <c r="E46" s="22">
        <f>IF(OR(C46="",D46=""),"",D46-C46)</f>
        <v/>
      </c>
      <c r="F46" s="20" t="n"/>
      <c r="G46" s="20" t="n"/>
    </row>
    <row r="47">
      <c r="A47" s="20" t="n"/>
      <c r="B47" s="20" t="n"/>
      <c r="C47" s="21" t="n"/>
      <c r="D47" s="21" t="n"/>
      <c r="E47" s="22">
        <f>IF(OR(C47="",D47=""),"",D47-C47)</f>
        <v/>
      </c>
      <c r="F47" s="20" t="n"/>
      <c r="G47" s="20" t="n"/>
    </row>
    <row r="48">
      <c r="A48" s="20" t="n"/>
      <c r="B48" s="20" t="n"/>
      <c r="C48" s="21" t="n"/>
      <c r="D48" s="21" t="n"/>
      <c r="E48" s="22">
        <f>IF(OR(C48="",D48=""),"",D48-C48)</f>
        <v/>
      </c>
      <c r="F48" s="20" t="n"/>
      <c r="G48" s="20" t="n"/>
    </row>
    <row r="49">
      <c r="A49" s="20" t="n"/>
      <c r="B49" s="20" t="n"/>
      <c r="C49" s="21" t="n"/>
      <c r="D49" s="21" t="n"/>
      <c r="E49" s="22">
        <f>IF(OR(C49="",D49=""),"",D49-C49)</f>
        <v/>
      </c>
      <c r="F49" s="20" t="n"/>
      <c r="G49" s="20" t="n"/>
    </row>
    <row r="50">
      <c r="A50" s="20" t="n"/>
      <c r="B50" s="20" t="n"/>
      <c r="C50" s="21" t="n"/>
      <c r="D50" s="21" t="n"/>
      <c r="E50" s="22">
        <f>IF(OR(C50="",D50=""),"",D50-C50)</f>
        <v/>
      </c>
      <c r="F50" s="20" t="n"/>
      <c r="G50" s="20" t="n"/>
    </row>
    <row r="51">
      <c r="A51" s="20" t="n"/>
      <c r="B51" s="20" t="n"/>
      <c r="C51" s="21" t="n"/>
      <c r="D51" s="21" t="n"/>
      <c r="E51" s="22">
        <f>IF(OR(C51="",D51=""),"",D51-C51)</f>
        <v/>
      </c>
      <c r="F51" s="20" t="n"/>
      <c r="G51" s="20" t="n"/>
    </row>
    <row r="52">
      <c r="A52" s="20" t="n"/>
      <c r="B52" s="20" t="n"/>
      <c r="C52" s="21" t="n"/>
      <c r="D52" s="21" t="n"/>
      <c r="E52" s="22">
        <f>IF(OR(C52="",D52=""),"",D52-C52)</f>
        <v/>
      </c>
      <c r="F52" s="20" t="n"/>
      <c r="G52" s="20" t="n"/>
    </row>
    <row r="53">
      <c r="A53" s="20" t="n"/>
      <c r="B53" s="20" t="n"/>
      <c r="C53" s="21" t="n"/>
      <c r="D53" s="21" t="n"/>
      <c r="E53" s="22">
        <f>IF(OR(C53="",D53=""),"",D53-C53)</f>
        <v/>
      </c>
      <c r="F53" s="20" t="n"/>
      <c r="G53" s="20" t="n"/>
    </row>
    <row r="54">
      <c r="A54" s="20" t="n"/>
      <c r="B54" s="20" t="n"/>
      <c r="C54" s="21" t="n"/>
      <c r="D54" s="21" t="n"/>
      <c r="E54" s="22">
        <f>IF(OR(C54="",D54=""),"",D54-C54)</f>
        <v/>
      </c>
      <c r="F54" s="20" t="n"/>
      <c r="G54" s="20" t="n"/>
    </row>
    <row r="55">
      <c r="A55" s="20" t="n"/>
      <c r="B55" s="20" t="n"/>
      <c r="C55" s="21" t="n"/>
      <c r="D55" s="21" t="n"/>
      <c r="E55" s="22">
        <f>IF(OR(C55="",D55=""),"",D55-C55)</f>
        <v/>
      </c>
      <c r="F55" s="20" t="n"/>
      <c r="G55" s="20" t="n"/>
    </row>
    <row r="56">
      <c r="A56" s="20" t="n"/>
      <c r="B56" s="20" t="n"/>
      <c r="C56" s="21" t="n"/>
      <c r="D56" s="21" t="n"/>
      <c r="E56" s="22">
        <f>IF(OR(C56="",D56=""),"",D56-C56)</f>
        <v/>
      </c>
      <c r="F56" s="20" t="n"/>
      <c r="G56" s="20" t="n"/>
    </row>
    <row r="57">
      <c r="A57" s="20" t="n"/>
      <c r="B57" s="20" t="n"/>
      <c r="C57" s="21" t="n"/>
      <c r="D57" s="21" t="n"/>
      <c r="E57" s="22">
        <f>IF(OR(C57="",D57=""),"",D57-C57)</f>
        <v/>
      </c>
      <c r="F57" s="20" t="n"/>
      <c r="G57" s="20" t="n"/>
    </row>
    <row r="58">
      <c r="A58" s="20" t="n"/>
      <c r="B58" s="20" t="n"/>
      <c r="C58" s="21" t="n"/>
      <c r="D58" s="21" t="n"/>
      <c r="E58" s="22">
        <f>IF(OR(C58="",D58=""),"",D58-C58)</f>
        <v/>
      </c>
      <c r="F58" s="20" t="n"/>
      <c r="G58" s="20" t="n"/>
    </row>
    <row r="59">
      <c r="A59" s="20" t="n"/>
      <c r="B59" s="20" t="n"/>
      <c r="C59" s="21" t="n"/>
      <c r="D59" s="21" t="n"/>
      <c r="E59" s="22">
        <f>IF(OR(C59="",D59=""),"",D59-C59)</f>
        <v/>
      </c>
      <c r="F59" s="20" t="n"/>
      <c r="G59" s="20" t="n"/>
    </row>
    <row r="60">
      <c r="A60" s="20" t="n"/>
      <c r="B60" s="20" t="n"/>
      <c r="C60" s="21" t="n"/>
      <c r="D60" s="21" t="n"/>
      <c r="E60" s="22">
        <f>IF(OR(C60="",D60=""),"",D60-C60)</f>
        <v/>
      </c>
      <c r="F60" s="20" t="n"/>
      <c r="G60" s="20" t="n"/>
    </row>
    <row r="61">
      <c r="A61" s="20" t="n"/>
      <c r="B61" s="20" t="n"/>
      <c r="C61" s="21" t="n"/>
      <c r="D61" s="21" t="n"/>
      <c r="E61" s="22">
        <f>IF(OR(C61="",D61=""),"",D61-C61)</f>
        <v/>
      </c>
      <c r="F61" s="20" t="n"/>
      <c r="G61" s="20" t="n"/>
    </row>
    <row r="62">
      <c r="A62" s="20" t="n"/>
      <c r="B62" s="20" t="n"/>
      <c r="C62" s="21" t="n"/>
      <c r="D62" s="21" t="n"/>
      <c r="E62" s="22">
        <f>IF(OR(C62="",D62=""),"",D62-C62)</f>
        <v/>
      </c>
      <c r="F62" s="20" t="n"/>
      <c r="G62" s="20" t="n"/>
    </row>
    <row r="63">
      <c r="A63" s="20" t="n"/>
      <c r="B63" s="20" t="n"/>
      <c r="C63" s="21" t="n"/>
      <c r="D63" s="21" t="n"/>
      <c r="E63" s="22">
        <f>IF(OR(C63="",D63=""),"",D63-C63)</f>
        <v/>
      </c>
      <c r="F63" s="20" t="n"/>
      <c r="G63" s="20" t="n"/>
    </row>
    <row r="64">
      <c r="A64" s="20" t="n"/>
      <c r="B64" s="20" t="n"/>
      <c r="C64" s="21" t="n"/>
      <c r="D64" s="21" t="n"/>
      <c r="E64" s="22">
        <f>IF(OR(C64="",D64=""),"",D64-C64)</f>
        <v/>
      </c>
      <c r="F64" s="20" t="n"/>
      <c r="G64" s="20" t="n"/>
    </row>
  </sheetData>
  <dataValidations count="1">
    <dataValidation sqref="F5:F64" showDropDown="0" showInputMessage="0" showErrorMessage="1" allowBlank="1" errorTitle="Invalid entry" error="Pick a value from the list." type="list">
      <formula1>=Settings!$D$5:$D$9</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26" customWidth="1" min="1" max="1"/>
    <col width="11" customWidth="1" min="2" max="2"/>
    <col width="13" customWidth="1" min="3" max="3"/>
    <col width="13" customWidth="1" min="4" max="4"/>
    <col width="16" customWidth="1" min="5" max="5"/>
    <col width="16" customWidth="1" min="6" max="6"/>
    <col width="13" customWidth="1" min="7" max="7"/>
    <col width="13" customWidth="1" min="8" max="8"/>
    <col width="13" customWidth="1" min="9" max="9"/>
    <col width="13" customWidth="1" min="10" max="10"/>
    <col width="13" customWidth="1" min="11" max="11"/>
  </cols>
  <sheetData>
    <row r="1">
      <c r="A1" s="1" t="inlineStr">
        <is>
          <t>ROLES</t>
        </is>
      </c>
    </row>
    <row r="2">
      <c r="A2" s="2" t="inlineStr">
        <is>
          <t>One row per role. Gray columns add up the Task Changes sheet. Examples are placeholders.</t>
        </is>
      </c>
    </row>
    <row r="4" ht="62" customHeight="1">
      <c r="A4" s="16" t="inlineStr">
        <is>
          <t>Role</t>
        </is>
      </c>
      <c r="B4" s="16" t="inlineStr">
        <is>
          <t>People in the role</t>
        </is>
      </c>
      <c r="C4" s="16" t="inlineStr">
        <is>
          <t>Hours before (per person)</t>
        </is>
      </c>
      <c r="D4" s="16" t="inlineStr">
        <is>
          <t>Hours after (per person)</t>
        </is>
      </c>
      <c r="E4" s="16" t="inlineStr">
        <is>
          <t>Hours check</t>
        </is>
      </c>
      <c r="F4" s="16" t="inlineStr">
        <is>
          <t>Hours checking or handling exceptions</t>
        </is>
      </c>
      <c r="G4" s="16" t="inlineStr">
        <is>
          <t>Share of week on checking</t>
        </is>
      </c>
      <c r="H4" s="16" t="inlineStr">
        <is>
          <t>First-pass hours before</t>
        </is>
      </c>
      <c r="I4" s="16" t="inlineStr">
        <is>
          <t>First-pass hours after</t>
        </is>
      </c>
      <c r="J4" s="16" t="inlineStr">
        <is>
          <t>Hours freed (per person)</t>
        </is>
      </c>
      <c r="K4" s="16" t="inlineStr">
        <is>
          <t>Team hours freed per week</t>
        </is>
      </c>
    </row>
    <row r="5">
      <c r="A5" s="20" t="inlineStr">
        <is>
          <t>Complaint analyst</t>
        </is>
      </c>
      <c r="B5" s="23" t="n">
        <v>6</v>
      </c>
      <c r="C5" s="18">
        <f>IF(A5="","",SUMIFS('Task Changes'!$C$5:$C$64,'Task Changes'!$A$5:$A$64,A5))</f>
        <v/>
      </c>
      <c r="D5" s="18">
        <f>IF(A5="","",SUMIFS('Task Changes'!$D$5:$D$64,'Task Changes'!$A$5:$A$64,A5))</f>
        <v/>
      </c>
      <c r="E5" s="24">
        <f>IF(A5="","",IF(ABS(C5-D5)&lt;0.01,"OK","Check: hours differ"))</f>
        <v/>
      </c>
      <c r="F5" s="18">
        <f>IF(A5="","",SUMIFS('Task Changes'!$D$5:$D$64,'Task Changes'!$A$5:$A$64,A5,'Task Changes'!$F$5:$F$64,"Person checks AI output")+SUMIFS('Task Changes'!$D$5:$D$64,'Task Changes'!$A$5:$A$64,A5,'Task Changes'!$F$5:$F$64,"Person handles exceptions"))</f>
        <v/>
      </c>
      <c r="G5" s="25">
        <f>IF(OR(A5="",D5=0),"",F5/D5)</f>
        <v/>
      </c>
      <c r="H5" s="18">
        <f>IF(A5="","",SUMIFS('Task Changes'!$C$5:$C$64,'Task Changes'!$A$5:$A$64,A5,'Task Changes'!$F$5:$F$64,"AI does first pass"))</f>
        <v/>
      </c>
      <c r="I5" s="18">
        <f>IF(A5="","",SUMIFS('Task Changes'!$D$5:$D$64,'Task Changes'!$A$5:$A$64,A5,'Task Changes'!$F$5:$F$64,"AI does first pass"))</f>
        <v/>
      </c>
      <c r="J5" s="18">
        <f>IF(A5="","",H5-I5)</f>
        <v/>
      </c>
      <c r="K5" s="18">
        <f>IF(OR(A5="",B5=""),"",J5*B5)</f>
        <v/>
      </c>
    </row>
    <row r="6">
      <c r="A6" s="20" t="inlineStr">
        <is>
          <t>Maintenance planner</t>
        </is>
      </c>
      <c r="B6" s="23" t="n">
        <v>4</v>
      </c>
      <c r="C6" s="18">
        <f>IF(A6="","",SUMIFS('Task Changes'!$C$5:$C$64,'Task Changes'!$A$5:$A$64,A6))</f>
        <v/>
      </c>
      <c r="D6" s="18">
        <f>IF(A6="","",SUMIFS('Task Changes'!$D$5:$D$64,'Task Changes'!$A$5:$A$64,A6))</f>
        <v/>
      </c>
      <c r="E6" s="24">
        <f>IF(A6="","",IF(ABS(C6-D6)&lt;0.01,"OK","Check: hours differ"))</f>
        <v/>
      </c>
      <c r="F6" s="18">
        <f>IF(A6="","",SUMIFS('Task Changes'!$D$5:$D$64,'Task Changes'!$A$5:$A$64,A6,'Task Changes'!$F$5:$F$64,"Person checks AI output")+SUMIFS('Task Changes'!$D$5:$D$64,'Task Changes'!$A$5:$A$64,A6,'Task Changes'!$F$5:$F$64,"Person handles exceptions"))</f>
        <v/>
      </c>
      <c r="G6" s="25">
        <f>IF(OR(A6="",D6=0),"",F6/D6)</f>
        <v/>
      </c>
      <c r="H6" s="18">
        <f>IF(A6="","",SUMIFS('Task Changes'!$C$5:$C$64,'Task Changes'!$A$5:$A$64,A6,'Task Changes'!$F$5:$F$64,"AI does first pass"))</f>
        <v/>
      </c>
      <c r="I6" s="18">
        <f>IF(A6="","",SUMIFS('Task Changes'!$D$5:$D$64,'Task Changes'!$A$5:$A$64,A6,'Task Changes'!$F$5:$F$64,"AI does first pass"))</f>
        <v/>
      </c>
      <c r="J6" s="18">
        <f>IF(A6="","",H6-I6)</f>
        <v/>
      </c>
      <c r="K6" s="18">
        <f>IF(OR(A6="",B6=""),"",J6*B6)</f>
        <v/>
      </c>
    </row>
    <row r="7">
      <c r="A7" s="20" t="inlineStr">
        <is>
          <t>Customer service lead</t>
        </is>
      </c>
      <c r="B7" s="23" t="n">
        <v>2</v>
      </c>
      <c r="C7" s="18">
        <f>IF(A7="","",SUMIFS('Task Changes'!$C$5:$C$64,'Task Changes'!$A$5:$A$64,A7))</f>
        <v/>
      </c>
      <c r="D7" s="18">
        <f>IF(A7="","",SUMIFS('Task Changes'!$D$5:$D$64,'Task Changes'!$A$5:$A$64,A7))</f>
        <v/>
      </c>
      <c r="E7" s="24">
        <f>IF(A7="","",IF(ABS(C7-D7)&lt;0.01,"OK","Check: hours differ"))</f>
        <v/>
      </c>
      <c r="F7" s="18">
        <f>IF(A7="","",SUMIFS('Task Changes'!$D$5:$D$64,'Task Changes'!$A$5:$A$64,A7,'Task Changes'!$F$5:$F$64,"Person checks AI output")+SUMIFS('Task Changes'!$D$5:$D$64,'Task Changes'!$A$5:$A$64,A7,'Task Changes'!$F$5:$F$64,"Person handles exceptions"))</f>
        <v/>
      </c>
      <c r="G7" s="25">
        <f>IF(OR(A7="",D7=0),"",F7/D7)</f>
        <v/>
      </c>
      <c r="H7" s="18">
        <f>IF(A7="","",SUMIFS('Task Changes'!$C$5:$C$64,'Task Changes'!$A$5:$A$64,A7,'Task Changes'!$F$5:$F$64,"AI does first pass"))</f>
        <v/>
      </c>
      <c r="I7" s="18">
        <f>IF(A7="","",SUMIFS('Task Changes'!$D$5:$D$64,'Task Changes'!$A$5:$A$64,A7,'Task Changes'!$F$5:$F$64,"AI does first pass"))</f>
        <v/>
      </c>
      <c r="J7" s="18">
        <f>IF(A7="","",H7-I7)</f>
        <v/>
      </c>
      <c r="K7" s="18">
        <f>IF(OR(A7="",B7=""),"",J7*B7)</f>
        <v/>
      </c>
    </row>
    <row r="8">
      <c r="A8" s="20" t="n"/>
      <c r="B8" s="23" t="n"/>
      <c r="C8" s="18">
        <f>IF(A8="","",SUMIFS('Task Changes'!$C$5:$C$64,'Task Changes'!$A$5:$A$64,A8))</f>
        <v/>
      </c>
      <c r="D8" s="18">
        <f>IF(A8="","",SUMIFS('Task Changes'!$D$5:$D$64,'Task Changes'!$A$5:$A$64,A8))</f>
        <v/>
      </c>
      <c r="E8" s="24">
        <f>IF(A8="","",IF(ABS(C8-D8)&lt;0.01,"OK","Check: hours differ"))</f>
        <v/>
      </c>
      <c r="F8" s="18">
        <f>IF(A8="","",SUMIFS('Task Changes'!$D$5:$D$64,'Task Changes'!$A$5:$A$64,A8,'Task Changes'!$F$5:$F$64,"Person checks AI output")+SUMIFS('Task Changes'!$D$5:$D$64,'Task Changes'!$A$5:$A$64,A8,'Task Changes'!$F$5:$F$64,"Person handles exceptions"))</f>
        <v/>
      </c>
      <c r="G8" s="25">
        <f>IF(OR(A8="",D8=0),"",F8/D8)</f>
        <v/>
      </c>
      <c r="H8" s="18">
        <f>IF(A8="","",SUMIFS('Task Changes'!$C$5:$C$64,'Task Changes'!$A$5:$A$64,A8,'Task Changes'!$F$5:$F$64,"AI does first pass"))</f>
        <v/>
      </c>
      <c r="I8" s="18">
        <f>IF(A8="","",SUMIFS('Task Changes'!$D$5:$D$64,'Task Changes'!$A$5:$A$64,A8,'Task Changes'!$F$5:$F$64,"AI does first pass"))</f>
        <v/>
      </c>
      <c r="J8" s="18">
        <f>IF(A8="","",H8-I8)</f>
        <v/>
      </c>
      <c r="K8" s="18">
        <f>IF(OR(A8="",B8=""),"",J8*B8)</f>
        <v/>
      </c>
    </row>
    <row r="9">
      <c r="A9" s="20" t="n"/>
      <c r="B9" s="23" t="n"/>
      <c r="C9" s="18">
        <f>IF(A9="","",SUMIFS('Task Changes'!$C$5:$C$64,'Task Changes'!$A$5:$A$64,A9))</f>
        <v/>
      </c>
      <c r="D9" s="18">
        <f>IF(A9="","",SUMIFS('Task Changes'!$D$5:$D$64,'Task Changes'!$A$5:$A$64,A9))</f>
        <v/>
      </c>
      <c r="E9" s="24">
        <f>IF(A9="","",IF(ABS(C9-D9)&lt;0.01,"OK","Check: hours differ"))</f>
        <v/>
      </c>
      <c r="F9" s="18">
        <f>IF(A9="","",SUMIFS('Task Changes'!$D$5:$D$64,'Task Changes'!$A$5:$A$64,A9,'Task Changes'!$F$5:$F$64,"Person checks AI output")+SUMIFS('Task Changes'!$D$5:$D$64,'Task Changes'!$A$5:$A$64,A9,'Task Changes'!$F$5:$F$64,"Person handles exceptions"))</f>
        <v/>
      </c>
      <c r="G9" s="25">
        <f>IF(OR(A9="",D9=0),"",F9/D9)</f>
        <v/>
      </c>
      <c r="H9" s="18">
        <f>IF(A9="","",SUMIFS('Task Changes'!$C$5:$C$64,'Task Changes'!$A$5:$A$64,A9,'Task Changes'!$F$5:$F$64,"AI does first pass"))</f>
        <v/>
      </c>
      <c r="I9" s="18">
        <f>IF(A9="","",SUMIFS('Task Changes'!$D$5:$D$64,'Task Changes'!$A$5:$A$64,A9,'Task Changes'!$F$5:$F$64,"AI does first pass"))</f>
        <v/>
      </c>
      <c r="J9" s="18">
        <f>IF(A9="","",H9-I9)</f>
        <v/>
      </c>
      <c r="K9" s="18">
        <f>IF(OR(A9="",B9=""),"",J9*B9)</f>
        <v/>
      </c>
    </row>
    <row r="10">
      <c r="A10" s="20" t="n"/>
      <c r="B10" s="23" t="n"/>
      <c r="C10" s="18">
        <f>IF(A10="","",SUMIFS('Task Changes'!$C$5:$C$64,'Task Changes'!$A$5:$A$64,A10))</f>
        <v/>
      </c>
      <c r="D10" s="18">
        <f>IF(A10="","",SUMIFS('Task Changes'!$D$5:$D$64,'Task Changes'!$A$5:$A$64,A10))</f>
        <v/>
      </c>
      <c r="E10" s="24">
        <f>IF(A10="","",IF(ABS(C10-D10)&lt;0.01,"OK","Check: hours differ"))</f>
        <v/>
      </c>
      <c r="F10" s="18">
        <f>IF(A10="","",SUMIFS('Task Changes'!$D$5:$D$64,'Task Changes'!$A$5:$A$64,A10,'Task Changes'!$F$5:$F$64,"Person checks AI output")+SUMIFS('Task Changes'!$D$5:$D$64,'Task Changes'!$A$5:$A$64,A10,'Task Changes'!$F$5:$F$64,"Person handles exceptions"))</f>
        <v/>
      </c>
      <c r="G10" s="25">
        <f>IF(OR(A10="",D10=0),"",F10/D10)</f>
        <v/>
      </c>
      <c r="H10" s="18">
        <f>IF(A10="","",SUMIFS('Task Changes'!$C$5:$C$64,'Task Changes'!$A$5:$A$64,A10,'Task Changes'!$F$5:$F$64,"AI does first pass"))</f>
        <v/>
      </c>
      <c r="I10" s="18">
        <f>IF(A10="","",SUMIFS('Task Changes'!$D$5:$D$64,'Task Changes'!$A$5:$A$64,A10,'Task Changes'!$F$5:$F$64,"AI does first pass"))</f>
        <v/>
      </c>
      <c r="J10" s="18">
        <f>IF(A10="","",H10-I10)</f>
        <v/>
      </c>
      <c r="K10" s="18">
        <f>IF(OR(A10="",B10=""),"",J10*B10)</f>
        <v/>
      </c>
    </row>
    <row r="11">
      <c r="A11" s="20" t="n"/>
      <c r="B11" s="23" t="n"/>
      <c r="C11" s="18">
        <f>IF(A11="","",SUMIFS('Task Changes'!$C$5:$C$64,'Task Changes'!$A$5:$A$64,A11))</f>
        <v/>
      </c>
      <c r="D11" s="18">
        <f>IF(A11="","",SUMIFS('Task Changes'!$D$5:$D$64,'Task Changes'!$A$5:$A$64,A11))</f>
        <v/>
      </c>
      <c r="E11" s="24">
        <f>IF(A11="","",IF(ABS(C11-D11)&lt;0.01,"OK","Check: hours differ"))</f>
        <v/>
      </c>
      <c r="F11" s="18">
        <f>IF(A11="","",SUMIFS('Task Changes'!$D$5:$D$64,'Task Changes'!$A$5:$A$64,A11,'Task Changes'!$F$5:$F$64,"Person checks AI output")+SUMIFS('Task Changes'!$D$5:$D$64,'Task Changes'!$A$5:$A$64,A11,'Task Changes'!$F$5:$F$64,"Person handles exceptions"))</f>
        <v/>
      </c>
      <c r="G11" s="25">
        <f>IF(OR(A11="",D11=0),"",F11/D11)</f>
        <v/>
      </c>
      <c r="H11" s="18">
        <f>IF(A11="","",SUMIFS('Task Changes'!$C$5:$C$64,'Task Changes'!$A$5:$A$64,A11,'Task Changes'!$F$5:$F$64,"AI does first pass"))</f>
        <v/>
      </c>
      <c r="I11" s="18">
        <f>IF(A11="","",SUMIFS('Task Changes'!$D$5:$D$64,'Task Changes'!$A$5:$A$64,A11,'Task Changes'!$F$5:$F$64,"AI does first pass"))</f>
        <v/>
      </c>
      <c r="J11" s="18">
        <f>IF(A11="","",H11-I11)</f>
        <v/>
      </c>
      <c r="K11" s="18">
        <f>IF(OR(A11="",B11=""),"",J11*B11)</f>
        <v/>
      </c>
    </row>
    <row r="12">
      <c r="A12" s="20" t="n"/>
      <c r="B12" s="23" t="n"/>
      <c r="C12" s="18">
        <f>IF(A12="","",SUMIFS('Task Changes'!$C$5:$C$64,'Task Changes'!$A$5:$A$64,A12))</f>
        <v/>
      </c>
      <c r="D12" s="18">
        <f>IF(A12="","",SUMIFS('Task Changes'!$D$5:$D$64,'Task Changes'!$A$5:$A$64,A12))</f>
        <v/>
      </c>
      <c r="E12" s="24">
        <f>IF(A12="","",IF(ABS(C12-D12)&lt;0.01,"OK","Check: hours differ"))</f>
        <v/>
      </c>
      <c r="F12" s="18">
        <f>IF(A12="","",SUMIFS('Task Changes'!$D$5:$D$64,'Task Changes'!$A$5:$A$64,A12,'Task Changes'!$F$5:$F$64,"Person checks AI output")+SUMIFS('Task Changes'!$D$5:$D$64,'Task Changes'!$A$5:$A$64,A12,'Task Changes'!$F$5:$F$64,"Person handles exceptions"))</f>
        <v/>
      </c>
      <c r="G12" s="25">
        <f>IF(OR(A12="",D12=0),"",F12/D12)</f>
        <v/>
      </c>
      <c r="H12" s="18">
        <f>IF(A12="","",SUMIFS('Task Changes'!$C$5:$C$64,'Task Changes'!$A$5:$A$64,A12,'Task Changes'!$F$5:$F$64,"AI does first pass"))</f>
        <v/>
      </c>
      <c r="I12" s="18">
        <f>IF(A12="","",SUMIFS('Task Changes'!$D$5:$D$64,'Task Changes'!$A$5:$A$64,A12,'Task Changes'!$F$5:$F$64,"AI does first pass"))</f>
        <v/>
      </c>
      <c r="J12" s="18">
        <f>IF(A12="","",H12-I12)</f>
        <v/>
      </c>
      <c r="K12" s="18">
        <f>IF(OR(A12="",B12=""),"",J12*B12)</f>
        <v/>
      </c>
    </row>
    <row r="13">
      <c r="A13" s="20" t="n"/>
      <c r="B13" s="23" t="n"/>
      <c r="C13" s="18">
        <f>IF(A13="","",SUMIFS('Task Changes'!$C$5:$C$64,'Task Changes'!$A$5:$A$64,A13))</f>
        <v/>
      </c>
      <c r="D13" s="18">
        <f>IF(A13="","",SUMIFS('Task Changes'!$D$5:$D$64,'Task Changes'!$A$5:$A$64,A13))</f>
        <v/>
      </c>
      <c r="E13" s="24">
        <f>IF(A13="","",IF(ABS(C13-D13)&lt;0.01,"OK","Check: hours differ"))</f>
        <v/>
      </c>
      <c r="F13" s="18">
        <f>IF(A13="","",SUMIFS('Task Changes'!$D$5:$D$64,'Task Changes'!$A$5:$A$64,A13,'Task Changes'!$F$5:$F$64,"Person checks AI output")+SUMIFS('Task Changes'!$D$5:$D$64,'Task Changes'!$A$5:$A$64,A13,'Task Changes'!$F$5:$F$64,"Person handles exceptions"))</f>
        <v/>
      </c>
      <c r="G13" s="25">
        <f>IF(OR(A13="",D13=0),"",F13/D13)</f>
        <v/>
      </c>
      <c r="H13" s="18">
        <f>IF(A13="","",SUMIFS('Task Changes'!$C$5:$C$64,'Task Changes'!$A$5:$A$64,A13,'Task Changes'!$F$5:$F$64,"AI does first pass"))</f>
        <v/>
      </c>
      <c r="I13" s="18">
        <f>IF(A13="","",SUMIFS('Task Changes'!$D$5:$D$64,'Task Changes'!$A$5:$A$64,A13,'Task Changes'!$F$5:$F$64,"AI does first pass"))</f>
        <v/>
      </c>
      <c r="J13" s="18">
        <f>IF(A13="","",H13-I13)</f>
        <v/>
      </c>
      <c r="K13" s="18">
        <f>IF(OR(A13="",B13=""),"",J13*B13)</f>
        <v/>
      </c>
    </row>
    <row r="14">
      <c r="A14" s="20" t="n"/>
      <c r="B14" s="23" t="n"/>
      <c r="C14" s="18">
        <f>IF(A14="","",SUMIFS('Task Changes'!$C$5:$C$64,'Task Changes'!$A$5:$A$64,A14))</f>
        <v/>
      </c>
      <c r="D14" s="18">
        <f>IF(A14="","",SUMIFS('Task Changes'!$D$5:$D$64,'Task Changes'!$A$5:$A$64,A14))</f>
        <v/>
      </c>
      <c r="E14" s="24">
        <f>IF(A14="","",IF(ABS(C14-D14)&lt;0.01,"OK","Check: hours differ"))</f>
        <v/>
      </c>
      <c r="F14" s="18">
        <f>IF(A14="","",SUMIFS('Task Changes'!$D$5:$D$64,'Task Changes'!$A$5:$A$64,A14,'Task Changes'!$F$5:$F$64,"Person checks AI output")+SUMIFS('Task Changes'!$D$5:$D$64,'Task Changes'!$A$5:$A$64,A14,'Task Changes'!$F$5:$F$64,"Person handles exceptions"))</f>
        <v/>
      </c>
      <c r="G14" s="25">
        <f>IF(OR(A14="",D14=0),"",F14/D14)</f>
        <v/>
      </c>
      <c r="H14" s="18">
        <f>IF(A14="","",SUMIFS('Task Changes'!$C$5:$C$64,'Task Changes'!$A$5:$A$64,A14,'Task Changes'!$F$5:$F$64,"AI does first pass"))</f>
        <v/>
      </c>
      <c r="I14" s="18">
        <f>IF(A14="","",SUMIFS('Task Changes'!$D$5:$D$64,'Task Changes'!$A$5:$A$64,A14,'Task Changes'!$F$5:$F$64,"AI does first pass"))</f>
        <v/>
      </c>
      <c r="J14" s="18">
        <f>IF(A14="","",H14-I14)</f>
        <v/>
      </c>
      <c r="K14" s="18">
        <f>IF(OR(A14="",B14=""),"",J14*B14)</f>
        <v/>
      </c>
    </row>
  </sheetData>
  <conditionalFormatting sqref="E5:E14">
    <cfRule type="expression" priority="1" dxfId="0">
      <formula>LEFT(E5,5)="Check"</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6" customWidth="1" min="1" max="1"/>
    <col width="52" customWidth="1" min="2" max="2"/>
    <col width="15" customWidth="1" min="3" max="3"/>
    <col width="11" customWidth="1" min="4" max="4"/>
    <col width="11" customWidth="1" min="5" max="5"/>
    <col width="11" customWidth="1" min="6" max="6"/>
    <col width="20" customWidth="1" min="7" max="7"/>
    <col width="12" customWidth="1" min="8" max="8"/>
    <col width="13" customWidth="1" min="9" max="9"/>
  </cols>
  <sheetData>
    <row r="1">
      <c r="A1" s="1" t="inlineStr">
        <is>
          <t>TRAINING PLAN</t>
        </is>
      </c>
    </row>
    <row r="2">
      <c r="A2" s="2" t="inlineStr">
        <is>
          <t>One row per audience and topic. Gray columns calculate. Examples are placeholders: overwrite them.</t>
        </is>
      </c>
    </row>
    <row r="4" ht="32" customHeight="1">
      <c r="A4" s="16" t="inlineStr">
        <is>
          <t>Audience</t>
        </is>
      </c>
      <c r="B4" s="16" t="inlineStr">
        <is>
          <t>Topic</t>
        </is>
      </c>
      <c r="C4" s="16" t="inlineStr">
        <is>
          <t>Method</t>
        </is>
      </c>
      <c r="D4" s="16" t="inlineStr">
        <is>
          <t>People to train</t>
        </is>
      </c>
      <c r="E4" s="16" t="inlineStr">
        <is>
          <t>People trained</t>
        </is>
      </c>
      <c r="F4" s="16" t="inlineStr">
        <is>
          <t>Percent trained</t>
        </is>
      </c>
      <c r="G4" s="16" t="inlineStr">
        <is>
          <t>Owner (role)</t>
        </is>
      </c>
      <c r="H4" s="16" t="inlineStr">
        <is>
          <t>Due date</t>
        </is>
      </c>
      <c r="I4" s="16" t="inlineStr">
        <is>
          <t>Status</t>
        </is>
      </c>
    </row>
    <row r="5">
      <c r="A5" s="20" t="inlineStr">
        <is>
          <t>All staff who use AI</t>
        </is>
      </c>
      <c r="B5" s="20" t="inlineStr">
        <is>
          <t>What the tools do and get wrong</t>
        </is>
      </c>
      <c r="C5" s="26" t="inlineStr">
        <is>
          <t>Workshop</t>
        </is>
      </c>
      <c r="D5" s="23" t="n">
        <v>120</v>
      </c>
      <c r="E5" s="23" t="n">
        <v>96</v>
      </c>
      <c r="F5" s="25">
        <f>IF(OR(D5="",E5=""),"",E5/D5)</f>
        <v/>
      </c>
      <c r="G5" s="20" t="inlineStr">
        <is>
          <t>Training lead</t>
        </is>
      </c>
      <c r="H5" s="27" t="n">
        <v>46295</v>
      </c>
      <c r="I5" s="24">
        <f>IF(OR(D5="",H5=""),"",IF(E5&gt;=D5,"Done",IF(H5&lt;Settings!$B$5,"Overdue","In progress")))</f>
        <v/>
      </c>
    </row>
    <row r="6">
      <c r="A6" s="20" t="inlineStr">
        <is>
          <t>All staff who use AI</t>
        </is>
      </c>
      <c r="B6" s="20" t="inlineStr">
        <is>
          <t>Data rules: what may go into which tool</t>
        </is>
      </c>
      <c r="C6" s="26" t="inlineStr">
        <is>
          <t>Online course</t>
        </is>
      </c>
      <c r="D6" s="23" t="n">
        <v>120</v>
      </c>
      <c r="E6" s="23" t="n">
        <v>118</v>
      </c>
      <c r="F6" s="25">
        <f>IF(OR(D6="",E6=""),"",E6/D6)</f>
        <v/>
      </c>
      <c r="G6" s="20" t="inlineStr">
        <is>
          <t>Privacy lead</t>
        </is>
      </c>
      <c r="H6" s="27" t="n">
        <v>46295</v>
      </c>
      <c r="I6" s="24">
        <f>IF(OR(D6="",H6=""),"",IF(E6&gt;=D6,"Done",IF(H6&lt;Settings!$B$5,"Overdue","In progress")))</f>
        <v/>
      </c>
    </row>
    <row r="7">
      <c r="A7" s="20" t="inlineStr">
        <is>
          <t>All staff who use AI</t>
        </is>
      </c>
      <c r="B7" s="20" t="inlineStr">
        <is>
          <t>Spotting hidden instructions in documents and messages</t>
        </is>
      </c>
      <c r="C7" s="26" t="inlineStr">
        <is>
          <t>Toolbox talk</t>
        </is>
      </c>
      <c r="D7" s="23" t="n">
        <v>120</v>
      </c>
      <c r="E7" s="23" t="n">
        <v>60</v>
      </c>
      <c r="F7" s="25">
        <f>IF(OR(D7="",E7=""),"",E7/D7)</f>
        <v/>
      </c>
      <c r="G7" s="20" t="inlineStr">
        <is>
          <t>Security lead</t>
        </is>
      </c>
      <c r="H7" s="27" t="n">
        <v>46326</v>
      </c>
      <c r="I7" s="24">
        <f>IF(OR(D7="",H7=""),"",IF(E7&gt;=D7,"Done",IF(H7&lt;Settings!$B$5,"Overdue","In progress")))</f>
        <v/>
      </c>
    </row>
    <row r="8">
      <c r="A8" s="20" t="inlineStr">
        <is>
          <t>Reviewers</t>
        </is>
      </c>
      <c r="B8" s="20" t="inlineStr">
        <is>
          <t>Checking AI output against the source; seeded-error practice</t>
        </is>
      </c>
      <c r="C8" s="26" t="inlineStr">
        <is>
          <t>Workshop</t>
        </is>
      </c>
      <c r="D8" s="23" t="n">
        <v>14</v>
      </c>
      <c r="E8" s="23" t="n">
        <v>14</v>
      </c>
      <c r="F8" s="25">
        <f>IF(OR(D8="",E8=""),"",E8/D8)</f>
        <v/>
      </c>
      <c r="G8" s="20" t="inlineStr">
        <is>
          <t>Quality lead</t>
        </is>
      </c>
      <c r="H8" s="27" t="n">
        <v>46280</v>
      </c>
      <c r="I8" s="24">
        <f>IF(OR(D8="",H8=""),"",IF(E8&gt;=D8,"Done",IF(H8&lt;Settings!$B$5,"Overdue","In progress")))</f>
        <v/>
      </c>
    </row>
    <row r="9">
      <c r="A9" s="20" t="inlineStr">
        <is>
          <t>Use owners</t>
        </is>
      </c>
      <c r="B9" s="20" t="inlineStr">
        <is>
          <t>Reading the monitoring chart; deciding to pause or retire</t>
        </is>
      </c>
      <c r="C9" s="26" t="inlineStr">
        <is>
          <t>Workshop</t>
        </is>
      </c>
      <c r="D9" s="23" t="n">
        <v>6</v>
      </c>
      <c r="E9" s="23" t="n">
        <v>4</v>
      </c>
      <c r="F9" s="25">
        <f>IF(OR(D9="",E9=""),"",E9/D9)</f>
        <v/>
      </c>
      <c r="G9" s="20" t="inlineStr">
        <is>
          <t>Governance lead</t>
        </is>
      </c>
      <c r="H9" s="27" t="n">
        <v>46310</v>
      </c>
      <c r="I9" s="24">
        <f>IF(OR(D9="",H9=""),"",IF(E9&gt;=D9,"Done",IF(H9&lt;Settings!$B$5,"Overdue","In progress")))</f>
        <v/>
      </c>
    </row>
    <row r="10">
      <c r="A10" s="20" t="inlineStr">
        <is>
          <t>Prompt and data stewards</t>
        </is>
      </c>
      <c r="B10" s="20" t="inlineStr">
        <is>
          <t>Writing and testing prompts; golden sets</t>
        </is>
      </c>
      <c r="C10" s="26" t="inlineStr">
        <is>
          <t>Workshop</t>
        </is>
      </c>
      <c r="D10" s="23" t="n">
        <v>4</v>
      </c>
      <c r="E10" s="23" t="n">
        <v>4</v>
      </c>
      <c r="F10" s="25">
        <f>IF(OR(D10="",E10=""),"",E10/D10)</f>
        <v/>
      </c>
      <c r="G10" s="20" t="inlineStr">
        <is>
          <t>Quality lead</t>
        </is>
      </c>
      <c r="H10" s="27" t="n">
        <v>46295</v>
      </c>
      <c r="I10" s="24">
        <f>IF(OR(D10="",H10=""),"",IF(E10&gt;=D10,"Done",IF(H10&lt;Settings!$B$5,"Overdue","In progress")))</f>
        <v/>
      </c>
    </row>
    <row r="11">
      <c r="A11" s="20" t="inlineStr">
        <is>
          <t>AI champions</t>
        </is>
      </c>
      <c r="B11" s="20" t="inlineStr">
        <is>
          <t>Helping peers; collecting questions</t>
        </is>
      </c>
      <c r="C11" s="26" t="inlineStr">
        <is>
          <t>Coaching</t>
        </is>
      </c>
      <c r="D11" s="23" t="n">
        <v>8</v>
      </c>
      <c r="E11" s="23" t="n">
        <v>5</v>
      </c>
      <c r="F11" s="25">
        <f>IF(OR(D11="",E11=""),"",E11/D11)</f>
        <v/>
      </c>
      <c r="G11" s="20" t="inlineStr">
        <is>
          <t>Training lead</t>
        </is>
      </c>
      <c r="H11" s="27" t="n">
        <v>46356</v>
      </c>
      <c r="I11" s="24">
        <f>IF(OR(D11="",H11=""),"",IF(E11&gt;=D11,"Done",IF(H11&lt;Settings!$B$5,"Overdue","In progress")))</f>
        <v/>
      </c>
    </row>
    <row r="12">
      <c r="A12" s="20" t="inlineStr">
        <is>
          <t>Supervisors</t>
        </is>
      </c>
      <c r="B12" s="20" t="inlineStr">
        <is>
          <t>Talking with the team about AI changes</t>
        </is>
      </c>
      <c r="C12" s="26" t="inlineStr">
        <is>
          <t>Workshop</t>
        </is>
      </c>
      <c r="D12" s="23" t="n">
        <v>12</v>
      </c>
      <c r="E12" s="23" t="n">
        <v>7</v>
      </c>
      <c r="F12" s="25">
        <f>IF(OR(D12="",E12=""),"",E12/D12)</f>
        <v/>
      </c>
      <c r="G12" s="20" t="inlineStr">
        <is>
          <t>HR partner</t>
        </is>
      </c>
      <c r="H12" s="27" t="n">
        <v>46305</v>
      </c>
      <c r="I12" s="24">
        <f>IF(OR(D12="",H12=""),"",IF(E12&gt;=D12,"Done",IF(H12&lt;Settings!$B$5,"Overdue","In progress")))</f>
        <v/>
      </c>
    </row>
    <row r="13">
      <c r="A13" s="20" t="n"/>
      <c r="B13" s="20" t="n"/>
      <c r="C13" s="26" t="n"/>
      <c r="D13" s="23" t="n"/>
      <c r="E13" s="23" t="n"/>
      <c r="F13" s="25">
        <f>IF(OR(D13="",E13=""),"",E13/D13)</f>
        <v/>
      </c>
      <c r="G13" s="20" t="n"/>
      <c r="H13" s="27" t="n"/>
      <c r="I13" s="24">
        <f>IF(OR(D13="",H13=""),"",IF(E13&gt;=D13,"Done",IF(H13&lt;Settings!$B$5,"Overdue","In progress")))</f>
        <v/>
      </c>
    </row>
    <row r="14">
      <c r="A14" s="20" t="n"/>
      <c r="B14" s="20" t="n"/>
      <c r="C14" s="26" t="n"/>
      <c r="D14" s="23" t="n"/>
      <c r="E14" s="23" t="n"/>
      <c r="F14" s="25">
        <f>IF(OR(D14="",E14=""),"",E14/D14)</f>
        <v/>
      </c>
      <c r="G14" s="20" t="n"/>
      <c r="H14" s="27" t="n"/>
      <c r="I14" s="24">
        <f>IF(OR(D14="",H14=""),"",IF(E14&gt;=D14,"Done",IF(H14&lt;Settings!$B$5,"Overdue","In progress")))</f>
        <v/>
      </c>
    </row>
    <row r="15">
      <c r="A15" s="20" t="n"/>
      <c r="B15" s="20" t="n"/>
      <c r="C15" s="26" t="n"/>
      <c r="D15" s="23" t="n"/>
      <c r="E15" s="23" t="n"/>
      <c r="F15" s="25">
        <f>IF(OR(D15="",E15=""),"",E15/D15)</f>
        <v/>
      </c>
      <c r="G15" s="20" t="n"/>
      <c r="H15" s="27" t="n"/>
      <c r="I15" s="24">
        <f>IF(OR(D15="",H15=""),"",IF(E15&gt;=D15,"Done",IF(H15&lt;Settings!$B$5,"Overdue","In progress")))</f>
        <v/>
      </c>
    </row>
    <row r="16">
      <c r="A16" s="20" t="n"/>
      <c r="B16" s="20" t="n"/>
      <c r="C16" s="26" t="n"/>
      <c r="D16" s="23" t="n"/>
      <c r="E16" s="23" t="n"/>
      <c r="F16" s="25">
        <f>IF(OR(D16="",E16=""),"",E16/D16)</f>
        <v/>
      </c>
      <c r="G16" s="20" t="n"/>
      <c r="H16" s="27" t="n"/>
      <c r="I16" s="24">
        <f>IF(OR(D16="",H16=""),"",IF(E16&gt;=D16,"Done",IF(H16&lt;Settings!$B$5,"Overdue","In progress")))</f>
        <v/>
      </c>
    </row>
    <row r="17">
      <c r="A17" s="20" t="n"/>
      <c r="B17" s="20" t="n"/>
      <c r="C17" s="26" t="n"/>
      <c r="D17" s="23" t="n"/>
      <c r="E17" s="23" t="n"/>
      <c r="F17" s="25">
        <f>IF(OR(D17="",E17=""),"",E17/D17)</f>
        <v/>
      </c>
      <c r="G17" s="20" t="n"/>
      <c r="H17" s="27" t="n"/>
      <c r="I17" s="24">
        <f>IF(OR(D17="",H17=""),"",IF(E17&gt;=D17,"Done",IF(H17&lt;Settings!$B$5,"Overdue","In progress")))</f>
        <v/>
      </c>
    </row>
    <row r="18">
      <c r="A18" s="20" t="n"/>
      <c r="B18" s="20" t="n"/>
      <c r="C18" s="26" t="n"/>
      <c r="D18" s="23" t="n"/>
      <c r="E18" s="23" t="n"/>
      <c r="F18" s="25">
        <f>IF(OR(D18="",E18=""),"",E18/D18)</f>
        <v/>
      </c>
      <c r="G18" s="20" t="n"/>
      <c r="H18" s="27" t="n"/>
      <c r="I18" s="24">
        <f>IF(OR(D18="",H18=""),"",IF(E18&gt;=D18,"Done",IF(H18&lt;Settings!$B$5,"Overdue","In progress")))</f>
        <v/>
      </c>
    </row>
    <row r="19">
      <c r="A19" s="20" t="n"/>
      <c r="B19" s="20" t="n"/>
      <c r="C19" s="26" t="n"/>
      <c r="D19" s="23" t="n"/>
      <c r="E19" s="23" t="n"/>
      <c r="F19" s="25">
        <f>IF(OR(D19="",E19=""),"",E19/D19)</f>
        <v/>
      </c>
      <c r="G19" s="20" t="n"/>
      <c r="H19" s="27" t="n"/>
      <c r="I19" s="24">
        <f>IF(OR(D19="",H19=""),"",IF(E19&gt;=D19,"Done",IF(H19&lt;Settings!$B$5,"Overdue","In progress")))</f>
        <v/>
      </c>
    </row>
    <row r="20">
      <c r="A20" s="20" t="n"/>
      <c r="B20" s="20" t="n"/>
      <c r="C20" s="26" t="n"/>
      <c r="D20" s="23" t="n"/>
      <c r="E20" s="23" t="n"/>
      <c r="F20" s="25">
        <f>IF(OR(D20="",E20=""),"",E20/D20)</f>
        <v/>
      </c>
      <c r="G20" s="20" t="n"/>
      <c r="H20" s="27" t="n"/>
      <c r="I20" s="24">
        <f>IF(OR(D20="",H20=""),"",IF(E20&gt;=D20,"Done",IF(H20&lt;Settings!$B$5,"Overdue","In progress")))</f>
        <v/>
      </c>
    </row>
    <row r="21">
      <c r="A21" s="20" t="n"/>
      <c r="B21" s="20" t="n"/>
      <c r="C21" s="26" t="n"/>
      <c r="D21" s="23" t="n"/>
      <c r="E21" s="23" t="n"/>
      <c r="F21" s="25">
        <f>IF(OR(D21="",E21=""),"",E21/D21)</f>
        <v/>
      </c>
      <c r="G21" s="20" t="n"/>
      <c r="H21" s="27" t="n"/>
      <c r="I21" s="24">
        <f>IF(OR(D21="",H21=""),"",IF(E21&gt;=D21,"Done",IF(H21&lt;Settings!$B$5,"Overdue","In progress")))</f>
        <v/>
      </c>
    </row>
    <row r="22">
      <c r="A22" s="20" t="n"/>
      <c r="B22" s="20" t="n"/>
      <c r="C22" s="26" t="n"/>
      <c r="D22" s="23" t="n"/>
      <c r="E22" s="23" t="n"/>
      <c r="F22" s="25">
        <f>IF(OR(D22="",E22=""),"",E22/D22)</f>
        <v/>
      </c>
      <c r="G22" s="20" t="n"/>
      <c r="H22" s="27" t="n"/>
      <c r="I22" s="24">
        <f>IF(OR(D22="",H22=""),"",IF(E22&gt;=D22,"Done",IF(H22&lt;Settings!$B$5,"Overdue","In progress")))</f>
        <v/>
      </c>
    </row>
    <row r="23">
      <c r="A23" s="20" t="n"/>
      <c r="B23" s="20" t="n"/>
      <c r="C23" s="26" t="n"/>
      <c r="D23" s="23" t="n"/>
      <c r="E23" s="23" t="n"/>
      <c r="F23" s="25">
        <f>IF(OR(D23="",E23=""),"",E23/D23)</f>
        <v/>
      </c>
      <c r="G23" s="20" t="n"/>
      <c r="H23" s="27" t="n"/>
      <c r="I23" s="24">
        <f>IF(OR(D23="",H23=""),"",IF(E23&gt;=D23,"Done",IF(H23&lt;Settings!$B$5,"Overdue","In progress")))</f>
        <v/>
      </c>
    </row>
    <row r="24">
      <c r="A24" s="20" t="n"/>
      <c r="B24" s="20" t="n"/>
      <c r="C24" s="26" t="n"/>
      <c r="D24" s="23" t="n"/>
      <c r="E24" s="23" t="n"/>
      <c r="F24" s="25">
        <f>IF(OR(D24="",E24=""),"",E24/D24)</f>
        <v/>
      </c>
      <c r="G24" s="20" t="n"/>
      <c r="H24" s="27" t="n"/>
      <c r="I24" s="24">
        <f>IF(OR(D24="",H24=""),"",IF(E24&gt;=D24,"Done",IF(H24&lt;Settings!$B$5,"Overdue","In progress")))</f>
        <v/>
      </c>
    </row>
    <row r="25">
      <c r="A25" s="20" t="n"/>
      <c r="B25" s="20" t="n"/>
      <c r="C25" s="26" t="n"/>
      <c r="D25" s="23" t="n"/>
      <c r="E25" s="23" t="n"/>
      <c r="F25" s="25">
        <f>IF(OR(D25="",E25=""),"",E25/D25)</f>
        <v/>
      </c>
      <c r="G25" s="20" t="n"/>
      <c r="H25" s="27" t="n"/>
      <c r="I25" s="24">
        <f>IF(OR(D25="",H25=""),"",IF(E25&gt;=D25,"Done",IF(H25&lt;Settings!$B$5,"Overdue","In progress")))</f>
        <v/>
      </c>
    </row>
    <row r="26">
      <c r="A26" s="20" t="n"/>
      <c r="B26" s="20" t="n"/>
      <c r="C26" s="26" t="n"/>
      <c r="D26" s="23" t="n"/>
      <c r="E26" s="23" t="n"/>
      <c r="F26" s="25">
        <f>IF(OR(D26="",E26=""),"",E26/D26)</f>
        <v/>
      </c>
      <c r="G26" s="20" t="n"/>
      <c r="H26" s="27" t="n"/>
      <c r="I26" s="24">
        <f>IF(OR(D26="",H26=""),"",IF(E26&gt;=D26,"Done",IF(H26&lt;Settings!$B$5,"Overdue","In progress")))</f>
        <v/>
      </c>
    </row>
    <row r="27">
      <c r="A27" s="20" t="n"/>
      <c r="B27" s="20" t="n"/>
      <c r="C27" s="26" t="n"/>
      <c r="D27" s="23" t="n"/>
      <c r="E27" s="23" t="n"/>
      <c r="F27" s="25">
        <f>IF(OR(D27="",E27=""),"",E27/D27)</f>
        <v/>
      </c>
      <c r="G27" s="20" t="n"/>
      <c r="H27" s="27" t="n"/>
      <c r="I27" s="24">
        <f>IF(OR(D27="",H27=""),"",IF(E27&gt;=D27,"Done",IF(H27&lt;Settings!$B$5,"Overdue","In progress")))</f>
        <v/>
      </c>
    </row>
    <row r="28">
      <c r="A28" s="20" t="n"/>
      <c r="B28" s="20" t="n"/>
      <c r="C28" s="26" t="n"/>
      <c r="D28" s="23" t="n"/>
      <c r="E28" s="23" t="n"/>
      <c r="F28" s="25">
        <f>IF(OR(D28="",E28=""),"",E28/D28)</f>
        <v/>
      </c>
      <c r="G28" s="20" t="n"/>
      <c r="H28" s="27" t="n"/>
      <c r="I28" s="24">
        <f>IF(OR(D28="",H28=""),"",IF(E28&gt;=D28,"Done",IF(H28&lt;Settings!$B$5,"Overdue","In progress")))</f>
        <v/>
      </c>
    </row>
    <row r="29">
      <c r="A29" s="20" t="n"/>
      <c r="B29" s="20" t="n"/>
      <c r="C29" s="26" t="n"/>
      <c r="D29" s="23" t="n"/>
      <c r="E29" s="23" t="n"/>
      <c r="F29" s="25">
        <f>IF(OR(D29="",E29=""),"",E29/D29)</f>
        <v/>
      </c>
      <c r="G29" s="20" t="n"/>
      <c r="H29" s="27" t="n"/>
      <c r="I29" s="24">
        <f>IF(OR(D29="",H29=""),"",IF(E29&gt;=D29,"Done",IF(H29&lt;Settings!$B$5,"Overdue","In progress")))</f>
        <v/>
      </c>
    </row>
    <row r="30">
      <c r="A30" s="20" t="n"/>
      <c r="B30" s="20" t="n"/>
      <c r="C30" s="26" t="n"/>
      <c r="D30" s="23" t="n"/>
      <c r="E30" s="23" t="n"/>
      <c r="F30" s="25">
        <f>IF(OR(D30="",E30=""),"",E30/D30)</f>
        <v/>
      </c>
      <c r="G30" s="20" t="n"/>
      <c r="H30" s="27" t="n"/>
      <c r="I30" s="24">
        <f>IF(OR(D30="",H30=""),"",IF(E30&gt;=D30,"Done",IF(H30&lt;Settings!$B$5,"Overdue","In progress")))</f>
        <v/>
      </c>
    </row>
    <row r="31">
      <c r="A31" s="20" t="n"/>
      <c r="B31" s="20" t="n"/>
      <c r="C31" s="26" t="n"/>
      <c r="D31" s="23" t="n"/>
      <c r="E31" s="23" t="n"/>
      <c r="F31" s="25">
        <f>IF(OR(D31="",E31=""),"",E31/D31)</f>
        <v/>
      </c>
      <c r="G31" s="20" t="n"/>
      <c r="H31" s="27" t="n"/>
      <c r="I31" s="24">
        <f>IF(OR(D31="",H31=""),"",IF(E31&gt;=D31,"Done",IF(H31&lt;Settings!$B$5,"Overdue","In progress")))</f>
        <v/>
      </c>
    </row>
    <row r="32">
      <c r="A32" s="20" t="n"/>
      <c r="B32" s="20" t="n"/>
      <c r="C32" s="26" t="n"/>
      <c r="D32" s="23" t="n"/>
      <c r="E32" s="23" t="n"/>
      <c r="F32" s="25">
        <f>IF(OR(D32="",E32=""),"",E32/D32)</f>
        <v/>
      </c>
      <c r="G32" s="20" t="n"/>
      <c r="H32" s="27" t="n"/>
      <c r="I32" s="24">
        <f>IF(OR(D32="",H32=""),"",IF(E32&gt;=D32,"Done",IF(H32&lt;Settings!$B$5,"Overdue","In progress")))</f>
        <v/>
      </c>
    </row>
    <row r="33">
      <c r="A33" s="20" t="n"/>
      <c r="B33" s="20" t="n"/>
      <c r="C33" s="26" t="n"/>
      <c r="D33" s="23" t="n"/>
      <c r="E33" s="23" t="n"/>
      <c r="F33" s="25">
        <f>IF(OR(D33="",E33=""),"",E33/D33)</f>
        <v/>
      </c>
      <c r="G33" s="20" t="n"/>
      <c r="H33" s="27" t="n"/>
      <c r="I33" s="24">
        <f>IF(OR(D33="",H33=""),"",IF(E33&gt;=D33,"Done",IF(H33&lt;Settings!$B$5,"Overdue","In progress")))</f>
        <v/>
      </c>
    </row>
    <row r="34">
      <c r="A34" s="20" t="n"/>
      <c r="B34" s="20" t="n"/>
      <c r="C34" s="26" t="n"/>
      <c r="D34" s="23" t="n"/>
      <c r="E34" s="23" t="n"/>
      <c r="F34" s="25">
        <f>IF(OR(D34="",E34=""),"",E34/D34)</f>
        <v/>
      </c>
      <c r="G34" s="20" t="n"/>
      <c r="H34" s="27" t="n"/>
      <c r="I34" s="24">
        <f>IF(OR(D34="",H34=""),"",IF(E34&gt;=D34,"Done",IF(H34&lt;Settings!$B$5,"Overdue","In progress")))</f>
        <v/>
      </c>
    </row>
    <row r="35">
      <c r="A35" s="20" t="n"/>
      <c r="B35" s="20" t="n"/>
      <c r="C35" s="26" t="n"/>
      <c r="D35" s="23" t="n"/>
      <c r="E35" s="23" t="n"/>
      <c r="F35" s="25">
        <f>IF(OR(D35="",E35=""),"",E35/D35)</f>
        <v/>
      </c>
      <c r="G35" s="20" t="n"/>
      <c r="H35" s="27" t="n"/>
      <c r="I35" s="24">
        <f>IF(OR(D35="",H35=""),"",IF(E35&gt;=D35,"Done",IF(H35&lt;Settings!$B$5,"Overdue","In progress")))</f>
        <v/>
      </c>
    </row>
    <row r="36">
      <c r="A36" s="20" t="n"/>
      <c r="B36" s="20" t="n"/>
      <c r="C36" s="26" t="n"/>
      <c r="D36" s="23" t="n"/>
      <c r="E36" s="23" t="n"/>
      <c r="F36" s="25">
        <f>IF(OR(D36="",E36=""),"",E36/D36)</f>
        <v/>
      </c>
      <c r="G36" s="20" t="n"/>
      <c r="H36" s="27" t="n"/>
      <c r="I36" s="24">
        <f>IF(OR(D36="",H36=""),"",IF(E36&gt;=D36,"Done",IF(H36&lt;Settings!$B$5,"Overdue","In progress")))</f>
        <v/>
      </c>
    </row>
    <row r="37">
      <c r="A37" s="20" t="n"/>
      <c r="B37" s="20" t="n"/>
      <c r="C37" s="26" t="n"/>
      <c r="D37" s="23" t="n"/>
      <c r="E37" s="23" t="n"/>
      <c r="F37" s="25">
        <f>IF(OR(D37="",E37=""),"",E37/D37)</f>
        <v/>
      </c>
      <c r="G37" s="20" t="n"/>
      <c r="H37" s="27" t="n"/>
      <c r="I37" s="24">
        <f>IF(OR(D37="",H37=""),"",IF(E37&gt;=D37,"Done",IF(H37&lt;Settings!$B$5,"Overdue","In progress")))</f>
        <v/>
      </c>
    </row>
    <row r="38">
      <c r="A38" s="20" t="n"/>
      <c r="B38" s="20" t="n"/>
      <c r="C38" s="26" t="n"/>
      <c r="D38" s="23" t="n"/>
      <c r="E38" s="23" t="n"/>
      <c r="F38" s="25">
        <f>IF(OR(D38="",E38=""),"",E38/D38)</f>
        <v/>
      </c>
      <c r="G38" s="20" t="n"/>
      <c r="H38" s="27" t="n"/>
      <c r="I38" s="24">
        <f>IF(OR(D38="",H38=""),"",IF(E38&gt;=D38,"Done",IF(H38&lt;Settings!$B$5,"Overdue","In progress")))</f>
        <v/>
      </c>
    </row>
    <row r="39">
      <c r="A39" s="20" t="n"/>
      <c r="B39" s="20" t="n"/>
      <c r="C39" s="26" t="n"/>
      <c r="D39" s="23" t="n"/>
      <c r="E39" s="23" t="n"/>
      <c r="F39" s="25">
        <f>IF(OR(D39="",E39=""),"",E39/D39)</f>
        <v/>
      </c>
      <c r="G39" s="20" t="n"/>
      <c r="H39" s="27" t="n"/>
      <c r="I39" s="24">
        <f>IF(OR(D39="",H39=""),"",IF(E39&gt;=D39,"Done",IF(H39&lt;Settings!$B$5,"Overdue","In progress")))</f>
        <v/>
      </c>
    </row>
    <row r="40">
      <c r="A40" s="20" t="n"/>
      <c r="B40" s="20" t="n"/>
      <c r="C40" s="26" t="n"/>
      <c r="D40" s="23" t="n"/>
      <c r="E40" s="23" t="n"/>
      <c r="F40" s="25">
        <f>IF(OR(D40="",E40=""),"",E40/D40)</f>
        <v/>
      </c>
      <c r="G40" s="20" t="n"/>
      <c r="H40" s="27" t="n"/>
      <c r="I40" s="24">
        <f>IF(OR(D40="",H40=""),"",IF(E40&gt;=D40,"Done",IF(H40&lt;Settings!$B$5,"Overdue","In progress")))</f>
        <v/>
      </c>
    </row>
    <row r="41">
      <c r="A41" s="20" t="n"/>
      <c r="B41" s="20" t="n"/>
      <c r="C41" s="26" t="n"/>
      <c r="D41" s="23" t="n"/>
      <c r="E41" s="23" t="n"/>
      <c r="F41" s="25">
        <f>IF(OR(D41="",E41=""),"",E41/D41)</f>
        <v/>
      </c>
      <c r="G41" s="20" t="n"/>
      <c r="H41" s="27" t="n"/>
      <c r="I41" s="24">
        <f>IF(OR(D41="",H41=""),"",IF(E41&gt;=D41,"Done",IF(H41&lt;Settings!$B$5,"Overdue","In progress")))</f>
        <v/>
      </c>
    </row>
    <row r="42">
      <c r="A42" s="20" t="n"/>
      <c r="B42" s="20" t="n"/>
      <c r="C42" s="26" t="n"/>
      <c r="D42" s="23" t="n"/>
      <c r="E42" s="23" t="n"/>
      <c r="F42" s="25">
        <f>IF(OR(D42="",E42=""),"",E42/D42)</f>
        <v/>
      </c>
      <c r="G42" s="20" t="n"/>
      <c r="H42" s="27" t="n"/>
      <c r="I42" s="24">
        <f>IF(OR(D42="",H42=""),"",IF(E42&gt;=D42,"Done",IF(H42&lt;Settings!$B$5,"Overdue","In progress")))</f>
        <v/>
      </c>
    </row>
    <row r="43">
      <c r="A43" s="20" t="n"/>
      <c r="B43" s="20" t="n"/>
      <c r="C43" s="26" t="n"/>
      <c r="D43" s="23" t="n"/>
      <c r="E43" s="23" t="n"/>
      <c r="F43" s="25">
        <f>IF(OR(D43="",E43=""),"",E43/D43)</f>
        <v/>
      </c>
      <c r="G43" s="20" t="n"/>
      <c r="H43" s="27" t="n"/>
      <c r="I43" s="24">
        <f>IF(OR(D43="",H43=""),"",IF(E43&gt;=D43,"Done",IF(H43&lt;Settings!$B$5,"Overdue","In progress")))</f>
        <v/>
      </c>
    </row>
    <row r="44">
      <c r="A44" s="20" t="n"/>
      <c r="B44" s="20" t="n"/>
      <c r="C44" s="26" t="n"/>
      <c r="D44" s="23" t="n"/>
      <c r="E44" s="23" t="n"/>
      <c r="F44" s="25">
        <f>IF(OR(D44="",E44=""),"",E44/D44)</f>
        <v/>
      </c>
      <c r="G44" s="20" t="n"/>
      <c r="H44" s="27" t="n"/>
      <c r="I44" s="24">
        <f>IF(OR(D44="",H44=""),"",IF(E44&gt;=D44,"Done",IF(H44&lt;Settings!$B$5,"Overdue","In progress")))</f>
        <v/>
      </c>
    </row>
  </sheetData>
  <conditionalFormatting sqref="I5:I44">
    <cfRule type="cellIs" priority="1" operator="equal" dxfId="1">
      <formula>"Overdue"</formula>
    </cfRule>
    <cfRule type="cellIs" priority="2" operator="equal" dxfId="2">
      <formula>"Done"</formula>
    </cfRule>
  </conditionalFormatting>
  <dataValidations count="1">
    <dataValidation sqref="C5:C44" showDropDown="0" showInputMessage="0" showErrorMessage="1" allowBlank="1" errorTitle="Invalid entry" error="Pick a value from the list." type="list">
      <formula1>=Settings!$E$5:$E$9</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16" customWidth="1" min="3" max="3"/>
    <col width="46" customWidth="1" min="4" max="4"/>
    <col width="56" customWidth="1" min="5" max="5"/>
    <col width="20" customWidth="1" min="6" max="6"/>
    <col width="10" customWidth="1" min="7" max="7"/>
    <col width="12" customWidth="1" min="8" max="8"/>
    <col width="12" customWidth="1" min="9" max="9"/>
  </cols>
  <sheetData>
    <row r="1">
      <c r="A1" s="1" t="inlineStr">
        <is>
          <t>ENGAGEMENT LOG</t>
        </is>
      </c>
    </row>
    <row r="2">
      <c r="A2" s="2" t="inlineStr">
        <is>
          <t>One row per briefing, workshop, survey, or conversation. Record what was raised and what you did. Examples are placeholders.</t>
        </is>
      </c>
    </row>
    <row r="4" ht="32" customHeight="1">
      <c r="A4" s="16" t="inlineStr">
        <is>
          <t>Date</t>
        </is>
      </c>
      <c r="B4" s="16" t="inlineStr">
        <is>
          <t>Group</t>
        </is>
      </c>
      <c r="C4" s="16" t="inlineStr">
        <is>
          <t>Activity</t>
        </is>
      </c>
      <c r="D4" s="16" t="inlineStr">
        <is>
          <t>Concern or question raised</t>
        </is>
      </c>
      <c r="E4" s="16" t="inlineStr">
        <is>
          <t>Response or change made</t>
        </is>
      </c>
      <c r="F4" s="16" t="inlineStr">
        <is>
          <t>Owner (role)</t>
        </is>
      </c>
      <c r="G4" s="16" t="inlineStr">
        <is>
          <t>Status</t>
        </is>
      </c>
      <c r="H4" s="16" t="inlineStr">
        <is>
          <t>Due</t>
        </is>
      </c>
      <c r="I4" s="16" t="inlineStr">
        <is>
          <t>Check</t>
        </is>
      </c>
    </row>
    <row r="5" ht="46" customHeight="1">
      <c r="A5" s="27" t="n">
        <v>46251</v>
      </c>
      <c r="B5" s="20" t="inlineStr">
        <is>
          <t>Complaint analysts</t>
        </is>
      </c>
      <c r="C5" s="20" t="inlineStr">
        <is>
          <t>Briefing</t>
        </is>
      </c>
      <c r="D5" s="20" t="inlineStr">
        <is>
          <t>Will this replace us?</t>
        </is>
      </c>
      <c r="E5" s="20" t="inlineStr">
        <is>
          <t>Leaders stated in writing that freed time goes to investigation and improvement work, and that no one loses a role because of this use</t>
        </is>
      </c>
      <c r="F5" s="20" t="inlineStr">
        <is>
          <t>Operations manager</t>
        </is>
      </c>
      <c r="G5" s="26" t="inlineStr">
        <is>
          <t>Closed</t>
        </is>
      </c>
      <c r="H5" s="27" t="n">
        <v>46265</v>
      </c>
      <c r="I5" s="24">
        <f>IF(OR(D5="",H5=""),"",IF(G5="Closed","Closed",IF(H5&lt;Settings!$B$5,"Overdue","Open")))</f>
        <v/>
      </c>
    </row>
    <row r="6" ht="46" customHeight="1">
      <c r="A6" s="27" t="n">
        <v>46258</v>
      </c>
      <c r="B6" s="20" t="inlineStr">
        <is>
          <t>Complaint analysts</t>
        </is>
      </c>
      <c r="C6" s="20" t="inlineStr">
        <is>
          <t>Workshop</t>
        </is>
      </c>
      <c r="D6" s="20" t="inlineStr">
        <is>
          <t>The tool miscodes cases about two product lines</t>
        </is>
      </c>
      <c r="E6" s="20" t="inlineStr">
        <is>
          <t>Added those cases to the test set and to the checking rule</t>
        </is>
      </c>
      <c r="F6" s="20" t="inlineStr">
        <is>
          <t>Quality lead</t>
        </is>
      </c>
      <c r="G6" s="26" t="inlineStr">
        <is>
          <t>Closed</t>
        </is>
      </c>
      <c r="H6" s="27" t="n">
        <v>46279</v>
      </c>
      <c r="I6" s="24">
        <f>IF(OR(D6="",H6=""),"",IF(G6="Closed","Closed",IF(H6&lt;Settings!$B$5,"Overdue","Open")))</f>
        <v/>
      </c>
    </row>
    <row r="7" ht="46" customHeight="1">
      <c r="A7" s="27" t="n">
        <v>46279</v>
      </c>
      <c r="B7" s="20" t="inlineStr">
        <is>
          <t>Maintenance planners</t>
        </is>
      </c>
      <c r="C7" s="20" t="inlineStr">
        <is>
          <t>Pilot feedback</t>
        </is>
      </c>
      <c r="D7" s="20" t="inlineStr">
        <is>
          <t>Reviewing triage takes longer on busy days</t>
        </is>
      </c>
      <c r="E7" s="20" t="inlineStr">
        <is>
          <t>Moved the review to the start of shift and capped the daily queue</t>
        </is>
      </c>
      <c r="F7" s="20" t="inlineStr">
        <is>
          <t>Planning lead</t>
        </is>
      </c>
      <c r="G7" s="26" t="inlineStr">
        <is>
          <t>Closed</t>
        </is>
      </c>
      <c r="H7" s="27" t="n">
        <v>46295</v>
      </c>
      <c r="I7" s="24">
        <f>IF(OR(D7="",H7=""),"",IF(G7="Closed","Closed",IF(H7&lt;Settings!$B$5,"Overdue","Open")))</f>
        <v/>
      </c>
    </row>
    <row r="8" ht="46" customHeight="1">
      <c r="A8" s="27" t="n">
        <v>46293</v>
      </c>
      <c r="B8" s="20" t="inlineStr">
        <is>
          <t>Customer service team</t>
        </is>
      </c>
      <c r="C8" s="20" t="inlineStr">
        <is>
          <t>Survey</t>
        </is>
      </c>
      <c r="D8" s="20" t="inlineStr">
        <is>
          <t>Some people are unsure when they may override the AI</t>
        </is>
      </c>
      <c r="E8" s="20" t="inlineStr">
        <is>
          <t>Write a one-page rule on overriding; add to the training</t>
        </is>
      </c>
      <c r="F8" s="20" t="inlineStr">
        <is>
          <t>Customer service lead</t>
        </is>
      </c>
      <c r="G8" s="26" t="inlineStr">
        <is>
          <t>Open</t>
        </is>
      </c>
      <c r="H8" s="27" t="n">
        <v>46307</v>
      </c>
      <c r="I8" s="24">
        <f>IF(OR(D8="",H8=""),"",IF(G8="Closed","Closed",IF(H8&lt;Settings!$B$5,"Overdue","Open")))</f>
        <v/>
      </c>
    </row>
    <row r="9" ht="46" customHeight="1">
      <c r="A9" s="27" t="n">
        <v>46302</v>
      </c>
      <c r="B9" s="20" t="inlineStr">
        <is>
          <t>Supervisors</t>
        </is>
      </c>
      <c r="C9" s="20" t="inlineStr">
        <is>
          <t>1:1</t>
        </is>
      </c>
      <c r="D9" s="20" t="inlineStr">
        <is>
          <t>How will AI results be used in performance reviews?</t>
        </is>
      </c>
      <c r="E9" s="20" t="inlineStr">
        <is>
          <t>Draft a statement: the AI tool is not used to score individuals; confirm with HR and legal</t>
        </is>
      </c>
      <c r="F9" s="20" t="inlineStr">
        <is>
          <t>HR partner</t>
        </is>
      </c>
      <c r="G9" s="26" t="inlineStr">
        <is>
          <t>Open</t>
        </is>
      </c>
      <c r="H9" s="27" t="n">
        <v>46325</v>
      </c>
      <c r="I9" s="24">
        <f>IF(OR(D9="",H9=""),"",IF(G9="Closed","Closed",IF(H9&lt;Settings!$B$5,"Overdue","Open")))</f>
        <v/>
      </c>
    </row>
    <row r="10" ht="18" customHeight="1">
      <c r="A10" s="27" t="n"/>
      <c r="B10" s="20" t="n"/>
      <c r="C10" s="20" t="n"/>
      <c r="D10" s="20" t="n"/>
      <c r="E10" s="20" t="n"/>
      <c r="F10" s="20" t="n"/>
      <c r="G10" s="26" t="n"/>
      <c r="H10" s="27" t="n"/>
      <c r="I10" s="24">
        <f>IF(OR(D10="",H10=""),"",IF(G10="Closed","Closed",IF(H10&lt;Settings!$B$5,"Overdue","Open")))</f>
        <v/>
      </c>
    </row>
    <row r="11" ht="18" customHeight="1">
      <c r="A11" s="27" t="n"/>
      <c r="B11" s="20" t="n"/>
      <c r="C11" s="20" t="n"/>
      <c r="D11" s="20" t="n"/>
      <c r="E11" s="20" t="n"/>
      <c r="F11" s="20" t="n"/>
      <c r="G11" s="26" t="n"/>
      <c r="H11" s="27" t="n"/>
      <c r="I11" s="24">
        <f>IF(OR(D11="",H11=""),"",IF(G11="Closed","Closed",IF(H11&lt;Settings!$B$5,"Overdue","Open")))</f>
        <v/>
      </c>
    </row>
    <row r="12" ht="18" customHeight="1">
      <c r="A12" s="27" t="n"/>
      <c r="B12" s="20" t="n"/>
      <c r="C12" s="20" t="n"/>
      <c r="D12" s="20" t="n"/>
      <c r="E12" s="20" t="n"/>
      <c r="F12" s="20" t="n"/>
      <c r="G12" s="26" t="n"/>
      <c r="H12" s="27" t="n"/>
      <c r="I12" s="24">
        <f>IF(OR(D12="",H12=""),"",IF(G12="Closed","Closed",IF(H12&lt;Settings!$B$5,"Overdue","Open")))</f>
        <v/>
      </c>
    </row>
    <row r="13" ht="18" customHeight="1">
      <c r="A13" s="27" t="n"/>
      <c r="B13" s="20" t="n"/>
      <c r="C13" s="20" t="n"/>
      <c r="D13" s="20" t="n"/>
      <c r="E13" s="20" t="n"/>
      <c r="F13" s="20" t="n"/>
      <c r="G13" s="26" t="n"/>
      <c r="H13" s="27" t="n"/>
      <c r="I13" s="24">
        <f>IF(OR(D13="",H13=""),"",IF(G13="Closed","Closed",IF(H13&lt;Settings!$B$5,"Overdue","Open")))</f>
        <v/>
      </c>
    </row>
    <row r="14" ht="18" customHeight="1">
      <c r="A14" s="27" t="n"/>
      <c r="B14" s="20" t="n"/>
      <c r="C14" s="20" t="n"/>
      <c r="D14" s="20" t="n"/>
      <c r="E14" s="20" t="n"/>
      <c r="F14" s="20" t="n"/>
      <c r="G14" s="26" t="n"/>
      <c r="H14" s="27" t="n"/>
      <c r="I14" s="24">
        <f>IF(OR(D14="",H14=""),"",IF(G14="Closed","Closed",IF(H14&lt;Settings!$B$5,"Overdue","Open")))</f>
        <v/>
      </c>
    </row>
    <row r="15" ht="18" customHeight="1">
      <c r="A15" s="27" t="n"/>
      <c r="B15" s="20" t="n"/>
      <c r="C15" s="20" t="n"/>
      <c r="D15" s="20" t="n"/>
      <c r="E15" s="20" t="n"/>
      <c r="F15" s="20" t="n"/>
      <c r="G15" s="26" t="n"/>
      <c r="H15" s="27" t="n"/>
      <c r="I15" s="24">
        <f>IF(OR(D15="",H15=""),"",IF(G15="Closed","Closed",IF(H15&lt;Settings!$B$5,"Overdue","Open")))</f>
        <v/>
      </c>
    </row>
    <row r="16" ht="18" customHeight="1">
      <c r="A16" s="27" t="n"/>
      <c r="B16" s="20" t="n"/>
      <c r="C16" s="20" t="n"/>
      <c r="D16" s="20" t="n"/>
      <c r="E16" s="20" t="n"/>
      <c r="F16" s="20" t="n"/>
      <c r="G16" s="26" t="n"/>
      <c r="H16" s="27" t="n"/>
      <c r="I16" s="24">
        <f>IF(OR(D16="",H16=""),"",IF(G16="Closed","Closed",IF(H16&lt;Settings!$B$5,"Overdue","Open")))</f>
        <v/>
      </c>
    </row>
    <row r="17" ht="18" customHeight="1">
      <c r="A17" s="27" t="n"/>
      <c r="B17" s="20" t="n"/>
      <c r="C17" s="20" t="n"/>
      <c r="D17" s="20" t="n"/>
      <c r="E17" s="20" t="n"/>
      <c r="F17" s="20" t="n"/>
      <c r="G17" s="26" t="n"/>
      <c r="H17" s="27" t="n"/>
      <c r="I17" s="24">
        <f>IF(OR(D17="",H17=""),"",IF(G17="Closed","Closed",IF(H17&lt;Settings!$B$5,"Overdue","Open")))</f>
        <v/>
      </c>
    </row>
    <row r="18" ht="18" customHeight="1">
      <c r="A18" s="27" t="n"/>
      <c r="B18" s="20" t="n"/>
      <c r="C18" s="20" t="n"/>
      <c r="D18" s="20" t="n"/>
      <c r="E18" s="20" t="n"/>
      <c r="F18" s="20" t="n"/>
      <c r="G18" s="26" t="n"/>
      <c r="H18" s="27" t="n"/>
      <c r="I18" s="24">
        <f>IF(OR(D18="",H18=""),"",IF(G18="Closed","Closed",IF(H18&lt;Settings!$B$5,"Overdue","Open")))</f>
        <v/>
      </c>
    </row>
    <row r="19" ht="18" customHeight="1">
      <c r="A19" s="27" t="n"/>
      <c r="B19" s="20" t="n"/>
      <c r="C19" s="20" t="n"/>
      <c r="D19" s="20" t="n"/>
      <c r="E19" s="20" t="n"/>
      <c r="F19" s="20" t="n"/>
      <c r="G19" s="26" t="n"/>
      <c r="H19" s="27" t="n"/>
      <c r="I19" s="24">
        <f>IF(OR(D19="",H19=""),"",IF(G19="Closed","Closed",IF(H19&lt;Settings!$B$5,"Overdue","Open")))</f>
        <v/>
      </c>
    </row>
    <row r="20" ht="18" customHeight="1">
      <c r="A20" s="27" t="n"/>
      <c r="B20" s="20" t="n"/>
      <c r="C20" s="20" t="n"/>
      <c r="D20" s="20" t="n"/>
      <c r="E20" s="20" t="n"/>
      <c r="F20" s="20" t="n"/>
      <c r="G20" s="26" t="n"/>
      <c r="H20" s="27" t="n"/>
      <c r="I20" s="24">
        <f>IF(OR(D20="",H20=""),"",IF(G20="Closed","Closed",IF(H20&lt;Settings!$B$5,"Overdue","Open")))</f>
        <v/>
      </c>
    </row>
    <row r="21" ht="18" customHeight="1">
      <c r="A21" s="27" t="n"/>
      <c r="B21" s="20" t="n"/>
      <c r="C21" s="20" t="n"/>
      <c r="D21" s="20" t="n"/>
      <c r="E21" s="20" t="n"/>
      <c r="F21" s="20" t="n"/>
      <c r="G21" s="26" t="n"/>
      <c r="H21" s="27" t="n"/>
      <c r="I21" s="24">
        <f>IF(OR(D21="",H21=""),"",IF(G21="Closed","Closed",IF(H21&lt;Settings!$B$5,"Overdue","Open")))</f>
        <v/>
      </c>
    </row>
    <row r="22" ht="18" customHeight="1">
      <c r="A22" s="27" t="n"/>
      <c r="B22" s="20" t="n"/>
      <c r="C22" s="20" t="n"/>
      <c r="D22" s="20" t="n"/>
      <c r="E22" s="20" t="n"/>
      <c r="F22" s="20" t="n"/>
      <c r="G22" s="26" t="n"/>
      <c r="H22" s="27" t="n"/>
      <c r="I22" s="24">
        <f>IF(OR(D22="",H22=""),"",IF(G22="Closed","Closed",IF(H22&lt;Settings!$B$5,"Overdue","Open")))</f>
        <v/>
      </c>
    </row>
    <row r="23" ht="18" customHeight="1">
      <c r="A23" s="27" t="n"/>
      <c r="B23" s="20" t="n"/>
      <c r="C23" s="20" t="n"/>
      <c r="D23" s="20" t="n"/>
      <c r="E23" s="20" t="n"/>
      <c r="F23" s="20" t="n"/>
      <c r="G23" s="26" t="n"/>
      <c r="H23" s="27" t="n"/>
      <c r="I23" s="24">
        <f>IF(OR(D23="",H23=""),"",IF(G23="Closed","Closed",IF(H23&lt;Settings!$B$5,"Overdue","Open")))</f>
        <v/>
      </c>
    </row>
    <row r="24" ht="18" customHeight="1">
      <c r="A24" s="27" t="n"/>
      <c r="B24" s="20" t="n"/>
      <c r="C24" s="20" t="n"/>
      <c r="D24" s="20" t="n"/>
      <c r="E24" s="20" t="n"/>
      <c r="F24" s="20" t="n"/>
      <c r="G24" s="26" t="n"/>
      <c r="H24" s="27" t="n"/>
      <c r="I24" s="24">
        <f>IF(OR(D24="",H24=""),"",IF(G24="Closed","Closed",IF(H24&lt;Settings!$B$5,"Overdue","Open")))</f>
        <v/>
      </c>
    </row>
    <row r="25" ht="18" customHeight="1">
      <c r="A25" s="27" t="n"/>
      <c r="B25" s="20" t="n"/>
      <c r="C25" s="20" t="n"/>
      <c r="D25" s="20" t="n"/>
      <c r="E25" s="20" t="n"/>
      <c r="F25" s="20" t="n"/>
      <c r="G25" s="26" t="n"/>
      <c r="H25" s="27" t="n"/>
      <c r="I25" s="24">
        <f>IF(OR(D25="",H25=""),"",IF(G25="Closed","Closed",IF(H25&lt;Settings!$B$5,"Overdue","Open")))</f>
        <v/>
      </c>
    </row>
    <row r="26" ht="18" customHeight="1">
      <c r="A26" s="27" t="n"/>
      <c r="B26" s="20" t="n"/>
      <c r="C26" s="20" t="n"/>
      <c r="D26" s="20" t="n"/>
      <c r="E26" s="20" t="n"/>
      <c r="F26" s="20" t="n"/>
      <c r="G26" s="26" t="n"/>
      <c r="H26" s="27" t="n"/>
      <c r="I26" s="24">
        <f>IF(OR(D26="",H26=""),"",IF(G26="Closed","Closed",IF(H26&lt;Settings!$B$5,"Overdue","Open")))</f>
        <v/>
      </c>
    </row>
    <row r="27" ht="18" customHeight="1">
      <c r="A27" s="27" t="n"/>
      <c r="B27" s="20" t="n"/>
      <c r="C27" s="20" t="n"/>
      <c r="D27" s="20" t="n"/>
      <c r="E27" s="20" t="n"/>
      <c r="F27" s="20" t="n"/>
      <c r="G27" s="26" t="n"/>
      <c r="H27" s="27" t="n"/>
      <c r="I27" s="24">
        <f>IF(OR(D27="",H27=""),"",IF(G27="Closed","Closed",IF(H27&lt;Settings!$B$5,"Overdue","Open")))</f>
        <v/>
      </c>
    </row>
    <row r="28" ht="18" customHeight="1">
      <c r="A28" s="27" t="n"/>
      <c r="B28" s="20" t="n"/>
      <c r="C28" s="20" t="n"/>
      <c r="D28" s="20" t="n"/>
      <c r="E28" s="20" t="n"/>
      <c r="F28" s="20" t="n"/>
      <c r="G28" s="26" t="n"/>
      <c r="H28" s="27" t="n"/>
      <c r="I28" s="24">
        <f>IF(OR(D28="",H28=""),"",IF(G28="Closed","Closed",IF(H28&lt;Settings!$B$5,"Overdue","Open")))</f>
        <v/>
      </c>
    </row>
    <row r="29" ht="18" customHeight="1">
      <c r="A29" s="27" t="n"/>
      <c r="B29" s="20" t="n"/>
      <c r="C29" s="20" t="n"/>
      <c r="D29" s="20" t="n"/>
      <c r="E29" s="20" t="n"/>
      <c r="F29" s="20" t="n"/>
      <c r="G29" s="26" t="n"/>
      <c r="H29" s="27" t="n"/>
      <c r="I29" s="24">
        <f>IF(OR(D29="",H29=""),"",IF(G29="Closed","Closed",IF(H29&lt;Settings!$B$5,"Overdue","Open")))</f>
        <v/>
      </c>
    </row>
    <row r="30" ht="18" customHeight="1">
      <c r="A30" s="27" t="n"/>
      <c r="B30" s="20" t="n"/>
      <c r="C30" s="20" t="n"/>
      <c r="D30" s="20" t="n"/>
      <c r="E30" s="20" t="n"/>
      <c r="F30" s="20" t="n"/>
      <c r="G30" s="26" t="n"/>
      <c r="H30" s="27" t="n"/>
      <c r="I30" s="24">
        <f>IF(OR(D30="",H30=""),"",IF(G30="Closed","Closed",IF(H30&lt;Settings!$B$5,"Overdue","Open")))</f>
        <v/>
      </c>
    </row>
    <row r="31" ht="18" customHeight="1">
      <c r="A31" s="27" t="n"/>
      <c r="B31" s="20" t="n"/>
      <c r="C31" s="20" t="n"/>
      <c r="D31" s="20" t="n"/>
      <c r="E31" s="20" t="n"/>
      <c r="F31" s="20" t="n"/>
      <c r="G31" s="26" t="n"/>
      <c r="H31" s="27" t="n"/>
      <c r="I31" s="24">
        <f>IF(OR(D31="",H31=""),"",IF(G31="Closed","Closed",IF(H31&lt;Settings!$B$5,"Overdue","Open")))</f>
        <v/>
      </c>
    </row>
    <row r="32" ht="18" customHeight="1">
      <c r="A32" s="27" t="n"/>
      <c r="B32" s="20" t="n"/>
      <c r="C32" s="20" t="n"/>
      <c r="D32" s="20" t="n"/>
      <c r="E32" s="20" t="n"/>
      <c r="F32" s="20" t="n"/>
      <c r="G32" s="26" t="n"/>
      <c r="H32" s="27" t="n"/>
      <c r="I32" s="24">
        <f>IF(OR(D32="",H32=""),"",IF(G32="Closed","Closed",IF(H32&lt;Settings!$B$5,"Overdue","Open")))</f>
        <v/>
      </c>
    </row>
    <row r="33" ht="18" customHeight="1">
      <c r="A33" s="27" t="n"/>
      <c r="B33" s="20" t="n"/>
      <c r="C33" s="20" t="n"/>
      <c r="D33" s="20" t="n"/>
      <c r="E33" s="20" t="n"/>
      <c r="F33" s="20" t="n"/>
      <c r="G33" s="26" t="n"/>
      <c r="H33" s="27" t="n"/>
      <c r="I33" s="24">
        <f>IF(OR(D33="",H33=""),"",IF(G33="Closed","Closed",IF(H33&lt;Settings!$B$5,"Overdue","Open")))</f>
        <v/>
      </c>
    </row>
    <row r="34" ht="18" customHeight="1">
      <c r="A34" s="27" t="n"/>
      <c r="B34" s="20" t="n"/>
      <c r="C34" s="20" t="n"/>
      <c r="D34" s="20" t="n"/>
      <c r="E34" s="20" t="n"/>
      <c r="F34" s="20" t="n"/>
      <c r="G34" s="26" t="n"/>
      <c r="H34" s="27" t="n"/>
      <c r="I34" s="24">
        <f>IF(OR(D34="",H34=""),"",IF(G34="Closed","Closed",IF(H34&lt;Settings!$B$5,"Overdue","Open")))</f>
        <v/>
      </c>
    </row>
    <row r="35" ht="18" customHeight="1">
      <c r="A35" s="27" t="n"/>
      <c r="B35" s="20" t="n"/>
      <c r="C35" s="20" t="n"/>
      <c r="D35" s="20" t="n"/>
      <c r="E35" s="20" t="n"/>
      <c r="F35" s="20" t="n"/>
      <c r="G35" s="26" t="n"/>
      <c r="H35" s="27" t="n"/>
      <c r="I35" s="24">
        <f>IF(OR(D35="",H35=""),"",IF(G35="Closed","Closed",IF(H35&lt;Settings!$B$5,"Overdue","Open")))</f>
        <v/>
      </c>
    </row>
    <row r="36" ht="18" customHeight="1">
      <c r="A36" s="27" t="n"/>
      <c r="B36" s="20" t="n"/>
      <c r="C36" s="20" t="n"/>
      <c r="D36" s="20" t="n"/>
      <c r="E36" s="20" t="n"/>
      <c r="F36" s="20" t="n"/>
      <c r="G36" s="26" t="n"/>
      <c r="H36" s="27" t="n"/>
      <c r="I36" s="24">
        <f>IF(OR(D36="",H36=""),"",IF(G36="Closed","Closed",IF(H36&lt;Settings!$B$5,"Overdue","Open")))</f>
        <v/>
      </c>
    </row>
    <row r="37" ht="18" customHeight="1">
      <c r="A37" s="27" t="n"/>
      <c r="B37" s="20" t="n"/>
      <c r="C37" s="20" t="n"/>
      <c r="D37" s="20" t="n"/>
      <c r="E37" s="20" t="n"/>
      <c r="F37" s="20" t="n"/>
      <c r="G37" s="26" t="n"/>
      <c r="H37" s="27" t="n"/>
      <c r="I37" s="24">
        <f>IF(OR(D37="",H37=""),"",IF(G37="Closed","Closed",IF(H37&lt;Settings!$B$5,"Overdue","Open")))</f>
        <v/>
      </c>
    </row>
    <row r="38" ht="18" customHeight="1">
      <c r="A38" s="27" t="n"/>
      <c r="B38" s="20" t="n"/>
      <c r="C38" s="20" t="n"/>
      <c r="D38" s="20" t="n"/>
      <c r="E38" s="20" t="n"/>
      <c r="F38" s="20" t="n"/>
      <c r="G38" s="26" t="n"/>
      <c r="H38" s="27" t="n"/>
      <c r="I38" s="24">
        <f>IF(OR(D38="",H38=""),"",IF(G38="Closed","Closed",IF(H38&lt;Settings!$B$5,"Overdue","Open")))</f>
        <v/>
      </c>
    </row>
    <row r="39" ht="18" customHeight="1">
      <c r="A39" s="27" t="n"/>
      <c r="B39" s="20" t="n"/>
      <c r="C39" s="20" t="n"/>
      <c r="D39" s="20" t="n"/>
      <c r="E39" s="20" t="n"/>
      <c r="F39" s="20" t="n"/>
      <c r="G39" s="26" t="n"/>
      <c r="H39" s="27" t="n"/>
      <c r="I39" s="24">
        <f>IF(OR(D39="",H39=""),"",IF(G39="Closed","Closed",IF(H39&lt;Settings!$B$5,"Overdue","Open")))</f>
        <v/>
      </c>
    </row>
    <row r="40" ht="18" customHeight="1">
      <c r="A40" s="27" t="n"/>
      <c r="B40" s="20" t="n"/>
      <c r="C40" s="20" t="n"/>
      <c r="D40" s="20" t="n"/>
      <c r="E40" s="20" t="n"/>
      <c r="F40" s="20" t="n"/>
      <c r="G40" s="26" t="n"/>
      <c r="H40" s="27" t="n"/>
      <c r="I40" s="24">
        <f>IF(OR(D40="",H40=""),"",IF(G40="Closed","Closed",IF(H40&lt;Settings!$B$5,"Overdue","Open")))</f>
        <v/>
      </c>
    </row>
    <row r="41" ht="18" customHeight="1">
      <c r="A41" s="27" t="n"/>
      <c r="B41" s="20" t="n"/>
      <c r="C41" s="20" t="n"/>
      <c r="D41" s="20" t="n"/>
      <c r="E41" s="20" t="n"/>
      <c r="F41" s="20" t="n"/>
      <c r="G41" s="26" t="n"/>
      <c r="H41" s="27" t="n"/>
      <c r="I41" s="24">
        <f>IF(OR(D41="",H41=""),"",IF(G41="Closed","Closed",IF(H41&lt;Settings!$B$5,"Overdue","Open")))</f>
        <v/>
      </c>
    </row>
    <row r="42" ht="18" customHeight="1">
      <c r="A42" s="27" t="n"/>
      <c r="B42" s="20" t="n"/>
      <c r="C42" s="20" t="n"/>
      <c r="D42" s="20" t="n"/>
      <c r="E42" s="20" t="n"/>
      <c r="F42" s="20" t="n"/>
      <c r="G42" s="26" t="n"/>
      <c r="H42" s="27" t="n"/>
      <c r="I42" s="24">
        <f>IF(OR(D42="",H42=""),"",IF(G42="Closed","Closed",IF(H42&lt;Settings!$B$5,"Overdue","Open")))</f>
        <v/>
      </c>
    </row>
    <row r="43" ht="18" customHeight="1">
      <c r="A43" s="27" t="n"/>
      <c r="B43" s="20" t="n"/>
      <c r="C43" s="20" t="n"/>
      <c r="D43" s="20" t="n"/>
      <c r="E43" s="20" t="n"/>
      <c r="F43" s="20" t="n"/>
      <c r="G43" s="26" t="n"/>
      <c r="H43" s="27" t="n"/>
      <c r="I43" s="24">
        <f>IF(OR(D43="",H43=""),"",IF(G43="Closed","Closed",IF(H43&lt;Settings!$B$5,"Overdue","Open")))</f>
        <v/>
      </c>
    </row>
    <row r="44" ht="18" customHeight="1">
      <c r="A44" s="27" t="n"/>
      <c r="B44" s="20" t="n"/>
      <c r="C44" s="20" t="n"/>
      <c r="D44" s="20" t="n"/>
      <c r="E44" s="20" t="n"/>
      <c r="F44" s="20" t="n"/>
      <c r="G44" s="26" t="n"/>
      <c r="H44" s="27" t="n"/>
      <c r="I44" s="24">
        <f>IF(OR(D44="",H44=""),"",IF(G44="Closed","Closed",IF(H44&lt;Settings!$B$5,"Overdue","Open")))</f>
        <v/>
      </c>
    </row>
  </sheetData>
  <conditionalFormatting sqref="I5:I44">
    <cfRule type="cellIs" priority="1" operator="equal" dxfId="1">
      <formula>"Overdue"</formula>
    </cfRule>
  </conditionalFormatting>
  <dataValidations count="2">
    <dataValidation sqref="C5:C44" showDropDown="0" showInputMessage="0" showErrorMessage="1" allowBlank="1" errorTitle="Invalid entry" error="Pick a value from the list." type="list">
      <formula1>=Settings!$F$5:$F$10</formula1>
    </dataValidation>
    <dataValidation sqref="G5:G44" showDropDown="0" showInputMessage="0" showErrorMessage="1" allowBlank="1" errorTitle="Invalid entry" error="Pick a value from the list." type="list">
      <formula1>=Settings!$G$5:$G$6</formula1>
    </dataValidation>
  </dataValidations>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44" customWidth="1" min="1" max="1"/>
    <col width="14" customWidth="1" min="2" max="2"/>
    <col width="24" customWidth="1" min="4" max="4"/>
    <col width="24" customWidth="1" min="5" max="5"/>
    <col width="24" customWidth="1" min="6" max="6"/>
    <col width="24" customWidth="1" min="7" max="7"/>
  </cols>
  <sheetData>
    <row r="1">
      <c r="A1" s="1" t="inlineStr">
        <is>
          <t>SETTINGS</t>
        </is>
      </c>
    </row>
    <row r="2">
      <c r="A2" s="2" t="inlineStr">
        <is>
          <t>As-of date and lists. Yellow cells are inputs.</t>
        </is>
      </c>
    </row>
    <row r="4">
      <c r="D4" s="28" t="inlineStr">
        <is>
          <t>AI involvement</t>
        </is>
      </c>
      <c r="E4" s="28" t="inlineStr">
        <is>
          <t>Training method</t>
        </is>
      </c>
      <c r="F4" s="28" t="inlineStr">
        <is>
          <t>Activity</t>
        </is>
      </c>
      <c r="G4" s="28" t="inlineStr">
        <is>
          <t>Status</t>
        </is>
      </c>
    </row>
    <row r="5">
      <c r="A5" s="29" t="inlineStr">
        <is>
          <t>As-of date (type a date, or enter =TODAY())</t>
        </is>
      </c>
      <c r="B5" s="30" t="n">
        <v>46316</v>
      </c>
      <c r="D5" s="20" t="inlineStr">
        <is>
          <t>None</t>
        </is>
      </c>
      <c r="E5" s="20" t="inlineStr">
        <is>
          <t>Workshop</t>
        </is>
      </c>
      <c r="F5" s="20" t="inlineStr">
        <is>
          <t>Briefing</t>
        </is>
      </c>
      <c r="G5" s="20" t="inlineStr">
        <is>
          <t>Open</t>
        </is>
      </c>
    </row>
    <row r="6">
      <c r="D6" s="20" t="inlineStr">
        <is>
          <t>AI does first pass</t>
        </is>
      </c>
      <c r="E6" s="20" t="inlineStr">
        <is>
          <t>Online course</t>
        </is>
      </c>
      <c r="F6" s="20" t="inlineStr">
        <is>
          <t>Workshop</t>
        </is>
      </c>
      <c r="G6" s="20" t="inlineStr">
        <is>
          <t>Closed</t>
        </is>
      </c>
    </row>
    <row r="7">
      <c r="D7" s="20" t="inlineStr">
        <is>
          <t>AI assists</t>
        </is>
      </c>
      <c r="E7" s="20" t="inlineStr">
        <is>
          <t>Toolbox talk</t>
        </is>
      </c>
      <c r="F7" s="20" t="inlineStr">
        <is>
          <t>Survey</t>
        </is>
      </c>
    </row>
    <row r="8">
      <c r="D8" s="20" t="inlineStr">
        <is>
          <t>Person checks AI output</t>
        </is>
      </c>
      <c r="E8" s="20" t="inlineStr">
        <is>
          <t>Coaching</t>
        </is>
      </c>
      <c r="F8" s="20" t="inlineStr">
        <is>
          <t>Pilot feedback</t>
        </is>
      </c>
    </row>
    <row r="9">
      <c r="D9" s="20" t="inlineStr">
        <is>
          <t>Person handles exceptions</t>
        </is>
      </c>
      <c r="E9" s="20" t="inlineStr">
        <is>
          <t>On the job</t>
        </is>
      </c>
      <c r="F9" s="20" t="inlineStr">
        <is>
          <t>1:1</t>
        </is>
      </c>
    </row>
    <row r="10">
      <c r="F10" s="20"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2026-10-21T17:58:53Z</dcterms:created>
  <dcterms:modified xsi:type="dcterms:W3CDTF">2026-10-21T17:58:53Z</dcterms:modified>
</cp:coreProperties>
</file>