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tables/table4.xml" ContentType="application/vnd.openxmlformats-officedocument.spreadsheetml.table+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Scales" sheetId="2" state="visible" r:id="rId2"/>
    <sheet name="Report" sheetId="3" state="visible" r:id="rId3"/>
    <sheet name="Timeline" sheetId="4" state="visible" r:id="rId4"/>
    <sheet name="Causes" sheetId="5" state="visible" r:id="rId5"/>
    <sheet name="Actions" sheetId="6" state="visible" r:id="rId6"/>
    <sheet name="Summary" sheetId="7" state="visible" r:id="rId7"/>
    <sheet name="Log" sheetId="8" state="visible" r:id="rId8"/>
    <sheet name="Log summary" sheetId="9" state="visible" r:id="rId9"/>
  </sheets>
  <definedNames/>
  <calcPr calcId="124519" fullCalcOnLoad="1"/>
</workbook>
</file>

<file path=xl/styles.xml><?xml version="1.0" encoding="utf-8"?>
<styleSheet xmlns="http://schemas.openxmlformats.org/spreadsheetml/2006/main">
  <numFmts count="4">
    <numFmt numFmtId="164" formatCode="yyyy-mm-dd h:mm:ss"/>
    <numFmt numFmtId="165" formatCode="yyyy-mm-dd hh:mm"/>
    <numFmt numFmtId="166" formatCode="yyyy-mm-dd"/>
    <numFmt numFmtId="167" formatCode="0.0"/>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153F8A"/>
      </patternFill>
    </fill>
    <fill>
      <patternFill patternType="solid">
        <fgColor rgb="00FFF9E5"/>
      </patternFill>
    </fill>
  </fills>
  <borders count="6">
    <border>
      <left/>
      <right/>
      <top/>
      <bottom/>
      <diagonal/>
    </border>
    <border>
      <left style="thin">
        <color rgb="00C5CDD8"/>
      </left>
      <right style="thin">
        <color rgb="00C5CDD8"/>
      </right>
      <top style="thin">
        <color rgb="00C5CDD8"/>
      </top>
      <bottom style="thin">
        <color rgb="00C5CDD8"/>
      </bottom>
    </border>
    <border>
      <left/>
      <right/>
      <top style="thin">
        <color rgb="00C5CDD8"/>
      </top>
      <bottom/>
      <diagonal/>
    </border>
    <border>
      <left/>
      <right style="thin">
        <color rgb="00C5CDD8"/>
      </right>
      <top style="thin">
        <color rgb="00C5CDD8"/>
      </top>
      <bottom/>
      <diagonal/>
    </border>
    <border>
      <left/>
      <right/>
      <top style="thin">
        <color rgb="00C5CDD8"/>
      </top>
      <bottom style="thin">
        <color rgb="00C5CDD8"/>
      </bottom>
      <diagonal/>
    </border>
    <border>
      <left/>
      <right style="thin">
        <color rgb="00C5CDD8"/>
      </right>
      <top style="thin">
        <color rgb="00C5CDD8"/>
      </top>
      <bottom style="thin">
        <color rgb="00C5CD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3" fillId="0" borderId="1" applyAlignment="1" pivotButton="0" quotePrefix="0" xfId="0">
      <alignment vertical="top" wrapText="1"/>
    </xf>
    <xf numFmtId="0" fontId="2" fillId="0" borderId="0" pivotButton="0" quotePrefix="0" xfId="0"/>
    <xf numFmtId="0" fontId="3" fillId="0" borderId="0" pivotButton="0" quotePrefix="0" xfId="0"/>
    <xf numFmtId="0" fontId="3" fillId="3" borderId="1" pivotButton="0" quotePrefix="0" xfId="0"/>
    <xf numFmtId="0" fontId="3" fillId="3" borderId="1" applyAlignment="1" pivotButton="0" quotePrefix="0" xfId="0">
      <alignment vertical="top" wrapText="1"/>
    </xf>
    <xf numFmtId="165" fontId="3" fillId="3" borderId="1" applyAlignment="1" pivotButton="0" quotePrefix="0" xfId="0">
      <alignment vertical="top" wrapText="1"/>
    </xf>
    <xf numFmtId="1" fontId="3" fillId="0" borderId="1" pivotButton="0" quotePrefix="0" xfId="0"/>
    <xf numFmtId="0" fontId="3" fillId="0" borderId="1" pivotButton="0" quotePrefix="0" xfId="0"/>
    <xf numFmtId="166" fontId="3" fillId="3" borderId="1" applyAlignment="1" pivotButton="0" quotePrefix="0" xfId="0">
      <alignment vertical="top" wrapText="1"/>
    </xf>
    <xf numFmtId="167" fontId="3" fillId="0" borderId="1" pivotButton="0" quotePrefix="0" xfId="0"/>
    <xf numFmtId="166" fontId="3" fillId="3" borderId="1" pivotButton="0" quotePrefix="0" xfId="0"/>
    <xf numFmtId="0" fontId="3" fillId="3" borderId="1" applyAlignment="1" pivotButton="0" quotePrefix="0" xfId="0">
      <alignment horizontal="center" vertical="top"/>
    </xf>
    <xf numFmtId="0" fontId="0" fillId="0" borderId="4" pivotButton="0" quotePrefix="0" xfId="0"/>
    <xf numFmtId="0" fontId="0" fillId="0" borderId="5" pivotButton="0" quotePrefix="0" xfId="0"/>
    <xf numFmtId="1" fontId="3" fillId="0" borderId="1" applyAlignment="1" pivotButton="0" quotePrefix="0" xfId="0">
      <alignment horizontal="center" vertical="top"/>
    </xf>
    <xf numFmtId="1" fontId="3" fillId="3" borderId="1" pivotButton="0" quotePrefix="0" xfId="0"/>
    <xf numFmtId="167" fontId="3" fillId="0" borderId="1" applyAlignment="1" pivotButton="0" quotePrefix="0" xfId="0">
      <alignment horizontal="center" vertical="top"/>
    </xf>
    <xf numFmtId="9" fontId="3" fillId="0" borderId="1" applyAlignment="1" pivotButton="0" quotePrefix="0" xfId="0">
      <alignment horizontal="center" vertical="top"/>
    </xf>
  </cellXfs>
  <cellStyles count="1">
    <cellStyle name="Normal" xfId="0" builtinId="0" hidden="0"/>
  </cellStyles>
  <dxfs count="4">
    <dxf>
      <fill>
        <patternFill patternType="solid">
          <fgColor rgb="00CFEBD5"/>
          <bgColor rgb="00CFEBD5"/>
        </patternFill>
      </fill>
    </dxf>
    <dxf>
      <fill>
        <patternFill patternType="solid">
          <fgColor rgb="00FCE7B0"/>
          <bgColor rgb="00FCE7B0"/>
        </patternFill>
      </fill>
    </dxf>
    <dxf>
      <fill>
        <patternFill patternType="solid">
          <fgColor rgb="00F9C9A8"/>
          <bgColor rgb="00F9C9A8"/>
        </patternFill>
      </fill>
    </dxf>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ables/table1.xml><?xml version="1.0" encoding="utf-8"?>
<table xmlns="http://schemas.openxmlformats.org/spreadsheetml/2006/main" id="1" name="Timeline" displayName="Timeline" ref="A4:E29" headerRowCount="1">
  <autoFilter ref="A4:E29"/>
  <tableColumns count="5">
    <tableColumn id="1" name="Time"/>
    <tableColumn id="2" name="What happened"/>
    <tableColumn id="3" name="Source of information"/>
    <tableColumn id="4" name="A defense that should have stopped it (Y/N)"/>
    <tableColumn id="5" name="Notes"/>
  </tableColumns>
  <tableStyleInfo name="TableStyleLight9" showRowStripes="1"/>
</table>
</file>

<file path=xl/tables/table2.xml><?xml version="1.0" encoding="utf-8"?>
<table xmlns="http://schemas.openxmlformats.org/spreadsheetml/2006/main" id="2" name="Causes" displayName="Causes" ref="A4:E16" headerRowCount="1">
  <autoFilter ref="A4:E16"/>
  <tableColumns count="5">
    <tableColumn id="1" name="Step"/>
    <tableColumn id="2" name="Question or answer"/>
    <tableColumn id="3" name="Evidence"/>
    <tableColumn id="4" name="Cause category"/>
    <tableColumn id="5" name="Stopping-point check"/>
  </tableColumns>
  <tableStyleInfo name="TableStyleLight9" showRowStripes="1"/>
</table>
</file>

<file path=xl/tables/table3.xml><?xml version="1.0" encoding="utf-8"?>
<table xmlns="http://schemas.openxmlformats.org/spreadsheetml/2006/main" id="3" name="Actions" displayName="Actions" ref="A4:K29" headerRowCount="1">
  <autoFilter ref="A4:K29"/>
  <tableColumns count="11">
    <tableColumn id="1" name="ID"/>
    <tableColumn id="2" name="Action"/>
    <tableColumn id="3" name="Cause addressed"/>
    <tableColumn id="4" name="Hierarchy level"/>
    <tableColumn id="5" name="Strength"/>
    <tableColumn id="6" name="Owner"/>
    <tableColumn id="7" name="Due date"/>
    <tableColumn id="8" name="Status"/>
    <tableColumn id="9" name="Date closed"/>
    <tableColumn id="10" name="Overdue?"/>
    <tableColumn id="11" name="Effectiveness check"/>
  </tableColumns>
  <tableStyleInfo name="TableStyleLight9" showRowStripes="1"/>
</table>
</file>

<file path=xl/tables/table4.xml><?xml version="1.0" encoding="utf-8"?>
<table xmlns="http://schemas.openxmlformats.org/spreadsheetml/2006/main" id="4" name="Reports" displayName="Reports" ref="A4:L84" headerRowCount="1">
  <autoFilter ref="A4:L84"/>
  <tableColumns count="12">
    <tableColumn id="1" name="ID"/>
    <tableColumn id="2" name="Date"/>
    <tableColumn id="3" name="Type"/>
    <tableColumn id="4" name="Area"/>
    <tableColumn id="5" name="Potential severity (1-5)"/>
    <tableColumn id="6" name="Likelihood (1-5)"/>
    <tableColumn id="7" name="Potential risk"/>
    <tableColumn id="8" name="Band"/>
    <tableColumn id="9" name="Date investigated"/>
    <tableColumn id="10" name="Days to investigate"/>
    <tableColumn id="11" name="Full investigation done (Y/N)"/>
    <tableColumn id="12" name="Status"/>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table" Target="/xl/tables/table1.xml" Id="rId1" /></Relationships>
</file>

<file path=xl/worksheets/_rels/sheet5.xml.rels><Relationships xmlns="http://schemas.openxmlformats.org/package/2006/relationships"><Relationship Type="http://schemas.openxmlformats.org/officeDocument/2006/relationships/table" Target="/xl/tables/table2.xml" Id="rId1" /></Relationships>
</file>

<file path=xl/worksheets/_rels/sheet6.xml.rels><Relationships xmlns="http://schemas.openxmlformats.org/package/2006/relationships"><Relationship Type="http://schemas.openxmlformats.org/officeDocument/2006/relationships/table" Target="/xl/tables/table3.xml" Id="rId1" /></Relationships>
</file>

<file path=xl/worksheets/_rels/sheet8.xml.rels><Relationships xmlns="http://schemas.openxmlformats.org/package/2006/relationships"><Relationship Type="http://schemas.openxmlformats.org/officeDocument/2006/relationships/table" Target="/xl/tables/table4.xml" Id="rId1" /></Relationships>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5" customWidth="1" min="1" max="1"/>
  </cols>
  <sheetData>
    <row r="1">
      <c r="A1" s="1" t="inlineStr">
        <is>
          <t>INCIDENT INVESTIGATION REPORT - HOW TO USE</t>
        </is>
      </c>
    </row>
    <row r="3">
      <c r="A3" s="2" t="inlineStr">
        <is>
          <t>What this workbook is</t>
        </is>
      </c>
    </row>
    <row r="4">
      <c r="A4" s="3" t="inlineStr">
        <is>
          <t>A report and a log for investigating incidents and near misses: the facts, a timeline, a cause chain with a check for stopping points such as 'operator error', corrective actions rated by strength, and a log that shows how the whole system is performing.</t>
        </is>
      </c>
    </row>
    <row r="5">
      <c r="A5" s="3" t="inlineStr">
        <is>
          <t>Educational template. It supports an organization's safety planning and records. It is not legal, regulatory, or professional safety advice and does not replace your organization's safety program, applicable laws and standards, or qualified safety professionals.</t>
        </is>
      </c>
    </row>
    <row r="6">
      <c r="A6" s="2" t="inlineStr">
        <is>
          <t>Steps</t>
        </is>
      </c>
    </row>
    <row r="7">
      <c r="A7" s="3" t="inlineStr">
        <is>
          <t>1. Report: record what happened, when, and where, and the immediate actions. Score the actual and the potential severity, and the likelihood of a repeat. The potential risk, its band, and the suggested investigation level calculate. Use roles, not names, for the people involved, unless your policy allows names.</t>
        </is>
      </c>
    </row>
    <row r="8">
      <c r="A8" s="3" t="inlineStr">
        <is>
          <t>2. Timeline: list what happened in order, with the source of each fact, and mark the defenses that should have stopped the event.</t>
        </is>
      </c>
    </row>
    <row r="9">
      <c r="A9" s="3" t="inlineStr">
        <is>
          <t>3. Causes: write the chain of whys until you reach a cause in the system that you can change. The sheet flags answers that look like stopping points. Pick a cause category for each answer.</t>
        </is>
      </c>
    </row>
    <row r="10">
      <c r="A10" s="3" t="inlineStr">
        <is>
          <t>4. Actions: list each corrective action with its hierarchy level, owner, and due date. The strength calculates. The Summary checks whether there is at least one strong action and reports overdue items.</t>
        </is>
      </c>
    </row>
    <row r="11">
      <c r="A11" s="3" t="inlineStr">
        <is>
          <t>5. Log: record every report here, with potential severity and likelihood. It shows reports by type and band, time to investigate, and the share of high-potential events fully investigated.</t>
        </is>
      </c>
    </row>
    <row r="12">
      <c r="A12" s="2" t="inlineStr">
        <is>
          <t>Notes</t>
        </is>
      </c>
    </row>
    <row r="13">
      <c r="A13" s="3" t="inlineStr">
        <is>
          <t>The aim is to find what in the system allowed the event, not who to blame. Ask why the action made sense to the person at the time.</t>
        </is>
      </c>
    </row>
    <row r="14">
      <c r="A14" s="3" t="inlineStr">
        <is>
          <t>Check the reporting requirements that apply to you. In the US, work-related fatalities must be reported to OSHA within 8 hours, and in-patient hospitalizations, amputations, and loss of an eye within 24 hours.</t>
        </is>
      </c>
    </row>
    <row r="15">
      <c r="A15" s="3" t="inlineStr">
        <is>
          <t>The example is an illustrative near miss. Overwrite it. 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10" customWidth="1" min="1" max="1"/>
    <col width="60" customWidth="1" min="2" max="2"/>
    <col width="60" customWidth="1" min="3" max="3"/>
  </cols>
  <sheetData>
    <row r="1">
      <c r="A1" s="1" t="inlineStr">
        <is>
          <t>SCORING SCALES AND RISK BANDS</t>
        </is>
      </c>
    </row>
    <row r="2">
      <c r="A2" s="4" t="inlineStr">
        <is>
          <t>Severity and likelihood from 1 to 5. Agree the scales as a team, with examples for your site, and edit them to match.</t>
        </is>
      </c>
    </row>
    <row r="3" ht="32" customHeight="1">
      <c r="A3" s="5" t="inlineStr">
        <is>
          <t>Score</t>
        </is>
      </c>
      <c r="B3" s="5" t="inlineStr">
        <is>
          <t>Severity: worst credible harm</t>
        </is>
      </c>
      <c r="C3" s="5" t="inlineStr">
        <is>
          <t>Likelihood: how often it could happen</t>
        </is>
      </c>
    </row>
    <row r="4">
      <c r="A4" s="6" t="n">
        <v>1</v>
      </c>
      <c r="B4" s="6" t="inlineStr">
        <is>
          <t>Minor: first aid only</t>
        </is>
      </c>
      <c r="C4" s="6" t="inlineStr">
        <is>
          <t>Rare: not expected to happen</t>
        </is>
      </c>
    </row>
    <row r="5">
      <c r="A5" s="6" t="n">
        <v>2</v>
      </c>
      <c r="B5" s="6" t="inlineStr">
        <is>
          <t>Moderate: medical treatment, no lost time</t>
        </is>
      </c>
      <c r="C5" s="6" t="inlineStr">
        <is>
          <t>Unlikely: could happen but not expected</t>
        </is>
      </c>
    </row>
    <row r="6">
      <c r="A6" s="6" t="n">
        <v>3</v>
      </c>
      <c r="B6" s="6" t="inlineStr">
        <is>
          <t>Serious: lost time or restricted work</t>
        </is>
      </c>
      <c r="C6" s="6" t="inlineStr">
        <is>
          <t>Possible: could happen at some time</t>
        </is>
      </c>
    </row>
    <row r="7">
      <c r="A7" s="6" t="n">
        <v>4</v>
      </c>
      <c r="B7" s="6" t="inlineStr">
        <is>
          <t>Major: permanent injury or illness</t>
        </is>
      </c>
      <c r="C7" s="6" t="inlineStr">
        <is>
          <t>Likely: will probably happen</t>
        </is>
      </c>
    </row>
    <row r="8">
      <c r="A8" s="6" t="n">
        <v>5</v>
      </c>
      <c r="B8" s="6" t="inlineStr">
        <is>
          <t>Catastrophic: fatality or multiple serious injuries</t>
        </is>
      </c>
      <c r="C8" s="6" t="inlineStr">
        <is>
          <t>Almost certain: expected to happen</t>
        </is>
      </c>
    </row>
    <row r="11">
      <c r="A11" s="7" t="inlineStr">
        <is>
          <t>Risk = severity x likelihood (1 to 25).</t>
        </is>
      </c>
    </row>
    <row r="12">
      <c r="A12" s="7" t="inlineStr">
        <is>
          <t>Band limits (the highest score in each band). Change the yellow cells to match your site's risk criteria.</t>
        </is>
      </c>
    </row>
    <row r="14">
      <c r="A14" s="8" t="inlineStr">
        <is>
          <t>Low up to</t>
        </is>
      </c>
      <c r="B14" s="9" t="n">
        <v>4</v>
      </c>
    </row>
    <row r="15">
      <c r="A15" s="8" t="inlineStr">
        <is>
          <t>Medium up to</t>
        </is>
      </c>
      <c r="B15" s="9" t="n">
        <v>9</v>
      </c>
    </row>
    <row r="16">
      <c r="A16" s="8" t="inlineStr">
        <is>
          <t>High up to</t>
        </is>
      </c>
      <c r="B16" s="9" t="n">
        <v>16</v>
      </c>
    </row>
    <row r="17">
      <c r="A17" s="8" t="inlineStr">
        <is>
          <t>Extreme: any score above the High limit.</t>
        </is>
      </c>
    </row>
    <row r="19">
      <c r="A19" s="7" t="inlineStr">
        <is>
          <t>Hierarchy of controls, most to least effective: Elimination, Substitution, Engineering, Administrative, PPE.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70" customWidth="1" min="2" max="2"/>
  </cols>
  <sheetData>
    <row r="1">
      <c r="A1" s="1" t="inlineStr">
        <is>
          <t>INCIDENT OR NEAR-MISS REPORT</t>
        </is>
      </c>
    </row>
    <row r="2">
      <c r="A2" s="4" t="inlineStr">
        <is>
          <t>Score severity and likelihood from 1 to 5 using the Scales sheet. The example is a placeholder.</t>
        </is>
      </c>
    </row>
    <row r="4">
      <c r="A4" s="2" t="inlineStr">
        <is>
          <t>Report ID</t>
        </is>
      </c>
      <c r="B4" s="10" t="inlineStr">
        <is>
          <t>NM-2026-031</t>
        </is>
      </c>
    </row>
    <row r="5">
      <c r="A5" s="2" t="inlineStr">
        <is>
          <t>Date and time of event</t>
        </is>
      </c>
      <c r="B5" s="11" t="n">
        <v>46279.59652777778</v>
      </c>
    </row>
    <row r="6">
      <c r="A6" s="2" t="inlineStr">
        <is>
          <t>Location or area</t>
        </is>
      </c>
      <c r="B6" s="10" t="inlineStr">
        <is>
          <t>Shipping door, aisle 2</t>
        </is>
      </c>
    </row>
    <row r="7">
      <c r="A7" s="2" t="inlineStr">
        <is>
          <t>Event type</t>
        </is>
      </c>
      <c r="B7" s="10" t="inlineStr">
        <is>
          <t>Near miss</t>
        </is>
      </c>
    </row>
    <row r="8">
      <c r="A8" s="2" t="inlineStr">
        <is>
          <t>Reported by (role)</t>
        </is>
      </c>
      <c r="B8" s="10" t="inlineStr">
        <is>
          <t>Forklift driver</t>
        </is>
      </c>
    </row>
    <row r="9">
      <c r="A9" s="2" t="inlineStr">
        <is>
          <t>Date and time reported</t>
        </is>
      </c>
      <c r="B9" s="11" t="n">
        <v>46279.60069444445</v>
      </c>
    </row>
    <row r="10">
      <c r="A10" s="7" t="inlineStr">
        <is>
          <t>Scoring</t>
        </is>
      </c>
    </row>
    <row r="11">
      <c r="A11" s="2" t="inlineStr">
        <is>
          <t>Actual severity (1-5)</t>
        </is>
      </c>
      <c r="B11" s="10" t="n">
        <v>1</v>
      </c>
    </row>
    <row r="12">
      <c r="A12" s="2" t="inlineStr">
        <is>
          <t>Potential severity (1-5): worst credible outcome</t>
        </is>
      </c>
      <c r="B12" s="10" t="n">
        <v>5</v>
      </c>
    </row>
    <row r="13">
      <c r="A13" s="2" t="inlineStr">
        <is>
          <t>Likelihood of a repeat (1-5)</t>
        </is>
      </c>
      <c r="B13" s="10" t="n">
        <v>3</v>
      </c>
    </row>
    <row r="14">
      <c r="A14" s="7" t="inlineStr">
        <is>
          <t>Potential risk (severity x likelihood)</t>
        </is>
      </c>
      <c r="B14" s="12">
        <f>IF(OR(B12="",B13=""),"",B12*B13)</f>
        <v/>
      </c>
    </row>
    <row r="15">
      <c r="A15" s="7" t="inlineStr">
        <is>
          <t>Potential risk band</t>
        </is>
      </c>
      <c r="B15" s="13">
        <f>IF(B14="","",IF(B14&lt;=Scales!$B$14,"Low",IF(B14&lt;=Scales!$B$15,"Medium",IF(B14&lt;=Scales!$B$16,"High","Extreme"))))</f>
        <v/>
      </c>
    </row>
    <row r="16">
      <c r="A16" s="7" t="inlineStr">
        <is>
          <t>Suggested investigation level</t>
        </is>
      </c>
      <c r="B16" s="13">
        <f>IF(B15="","",IF(OR(B15="High",B15="Extreme"),"Full investigation by a team, with a report to the site leader",IF(B15="Medium","Supervisor-led investigation with the safety coordinator","Quick check, fix, and trend")))</f>
        <v/>
      </c>
    </row>
    <row r="17" ht="62" customHeight="1">
      <c r="A17" s="2" t="inlineStr">
        <is>
          <t>What happened</t>
        </is>
      </c>
      <c r="B17" s="10" t="inlineStr">
        <is>
          <t>A forklift driver carrying two pallets braked hard and stopped about 1 m from a pedestrian who stepped through the shipping door into the aisle. Neither could see the other until the last moment. No one was hurt.</t>
        </is>
      </c>
    </row>
    <row r="18" ht="62" customHeight="1">
      <c r="A18" s="2" t="inlineStr">
        <is>
          <t>Immediate actions taken</t>
        </is>
      </c>
      <c r="B18" s="10" t="inlineStr">
        <is>
          <t>Pallets cleared from beside the door. Area barricaded. Drivers and pedestrians briefed at the next huddle.</t>
        </is>
      </c>
    </row>
    <row r="19">
      <c r="A19" s="2" t="inlineStr">
        <is>
          <t>People involved (roles)</t>
        </is>
      </c>
      <c r="B19" s="10" t="inlineStr">
        <is>
          <t>Forklift driver; shipping clerk; shipping supervisor</t>
        </is>
      </c>
    </row>
    <row r="20">
      <c r="A20" s="2" t="inlineStr">
        <is>
          <t>Injury or damage detail</t>
        </is>
      </c>
      <c r="B20" s="10" t="inlineStr">
        <is>
          <t>None</t>
        </is>
      </c>
    </row>
    <row r="21">
      <c r="A21" s="2" t="inlineStr">
        <is>
          <t>Regulatory report required? (Y/N)</t>
        </is>
      </c>
      <c r="B21" s="10" t="inlineStr">
        <is>
          <t>N</t>
        </is>
      </c>
    </row>
    <row r="22">
      <c r="A22" s="2" t="inlineStr">
        <is>
          <t>Date reported to authority</t>
        </is>
      </c>
      <c r="B22" s="14" t="n"/>
    </row>
    <row r="23" ht="62" customHeight="1">
      <c r="A23" s="2" t="inlineStr">
        <is>
          <t>Investigation lead and team (roles)</t>
        </is>
      </c>
      <c r="B23" s="10" t="inlineStr">
        <is>
          <t>Shipping supervisor (lead), worker representative, safety coordinator, maintenance technician</t>
        </is>
      </c>
    </row>
    <row r="24">
      <c r="A24" s="2" t="inlineStr">
        <is>
          <t>Date investigation completed</t>
        </is>
      </c>
      <c r="B24" s="14" t="n">
        <v>46281</v>
      </c>
    </row>
    <row r="25">
      <c r="A25" s="7" t="inlineStr">
        <is>
          <t>Time from event to report (hours)</t>
        </is>
      </c>
      <c r="B25" s="15">
        <f>IF(OR(B5="",B9=""),"",ROUND((B9-B5)*24,1))</f>
        <v/>
      </c>
    </row>
    <row r="27">
      <c r="A27" s="7" t="inlineStr">
        <is>
          <t>As-of date for overdue checks</t>
        </is>
      </c>
      <c r="B27" s="16" t="n">
        <v>46300</v>
      </c>
    </row>
  </sheetData>
  <conditionalFormatting sqref="B15">
    <cfRule type="cellIs" priority="1" operator="equal" dxfId="0">
      <formula>"Low"</formula>
    </cfRule>
    <cfRule type="cellIs" priority="2" operator="equal" dxfId="1">
      <formula>"Medium"</formula>
    </cfRule>
    <cfRule type="cellIs" priority="3" operator="equal" dxfId="2">
      <formula>"High"</formula>
    </cfRule>
    <cfRule type="cellIs" priority="4" operator="equal" dxfId="3">
      <formula>"Extreme"</formula>
    </cfRule>
  </conditionalFormatting>
  <dataValidations count="3">
    <dataValidation sqref="B7" showDropDown="0" showInputMessage="0" showErrorMessage="1" allowBlank="1" errorTitle="Invalid entry" error="Pick a value from the list." type="list">
      <formula1>"Injury or illness,Near miss,Hazard or unsafe condition,Property damage,Process event"</formula1>
    </dataValidation>
    <dataValidation sqref="B11:B13" showDropDown="0" showInputMessage="0" showErrorMessage="1" allowBlank="1" errorTitle="Invalid entry" error="Pick a value from the list." type="list">
      <formula1>"1,2,3,4,5"</formula1>
    </dataValidation>
    <dataValidation sqref="B21" showDropDown="0" showInputMessage="0" showErrorMessage="1" allowBlank="1" errorTitle="Invalid entry" error="Pick a value from the list."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14" customWidth="1" min="1" max="1"/>
    <col width="52" customWidth="1" min="2" max="2"/>
    <col width="24" customWidth="1" min="3" max="3"/>
    <col width="20" customWidth="1" min="4" max="4"/>
    <col width="40" customWidth="1" min="5" max="5"/>
  </cols>
  <sheetData>
    <row r="1">
      <c r="A1" s="1" t="inlineStr">
        <is>
          <t>TIMELINE</t>
        </is>
      </c>
    </row>
    <row r="2">
      <c r="A2" s="4" t="inlineStr">
        <is>
          <t>What happened, in order, with the source of each fact. Mark the defenses that should have stopped the event.</t>
        </is>
      </c>
    </row>
    <row r="4" ht="48" customHeight="1">
      <c r="A4" s="5" t="inlineStr">
        <is>
          <t>Time</t>
        </is>
      </c>
      <c r="B4" s="5" t="inlineStr">
        <is>
          <t>What happened</t>
        </is>
      </c>
      <c r="C4" s="5" t="inlineStr">
        <is>
          <t>Source of information</t>
        </is>
      </c>
      <c r="D4" s="5" t="inlineStr">
        <is>
          <t>A defense that should have stopped it (Y/N)</t>
        </is>
      </c>
      <c r="E4" s="5" t="inlineStr">
        <is>
          <t>Notes</t>
        </is>
      </c>
    </row>
    <row r="5">
      <c r="A5" s="10" t="inlineStr">
        <is>
          <t>14:02</t>
        </is>
      </c>
      <c r="B5" s="10" t="inlineStr">
        <is>
          <t>Late trucks: pallets staged beside the shipping door</t>
        </is>
      </c>
      <c r="C5" s="10" t="inlineStr">
        <is>
          <t>Shipping clerk interview</t>
        </is>
      </c>
      <c r="D5" s="17" t="inlineStr">
        <is>
          <t>N</t>
        </is>
      </c>
      <c r="E5" s="10" t="inlineStr">
        <is>
          <t>Staging area was full</t>
        </is>
      </c>
    </row>
    <row r="6">
      <c r="A6" s="10" t="inlineStr">
        <is>
          <t>14:18</t>
        </is>
      </c>
      <c r="B6" s="10" t="inlineStr">
        <is>
          <t>Driver leaves with two pallets toward the door</t>
        </is>
      </c>
      <c r="C6" s="10" t="inlineStr">
        <is>
          <t>Driver interview</t>
        </is>
      </c>
      <c r="D6" s="17" t="inlineStr">
        <is>
          <t>N</t>
        </is>
      </c>
      <c r="E6" s="10" t="inlineStr">
        <is>
          <t>Load height about 1.4 m</t>
        </is>
      </c>
    </row>
    <row r="7">
      <c r="A7" s="10" t="inlineStr">
        <is>
          <t>14:19</t>
        </is>
      </c>
      <c r="B7" s="10" t="inlineStr">
        <is>
          <t>Pedestrian steps through the door</t>
        </is>
      </c>
      <c r="C7" s="10" t="inlineStr">
        <is>
          <t>Pedestrian interview; camera</t>
        </is>
      </c>
      <c r="D7" s="17" t="inlineStr">
        <is>
          <t>Y</t>
        </is>
      </c>
      <c r="E7" s="10" t="inlineStr">
        <is>
          <t>No stop line or mirror</t>
        </is>
      </c>
    </row>
    <row r="8">
      <c r="A8" s="10" t="inlineStr">
        <is>
          <t>14:19</t>
        </is>
      </c>
      <c r="B8" s="10" t="inlineStr">
        <is>
          <t>Driver brakes hard and stops 1 m short</t>
        </is>
      </c>
      <c r="C8" s="10" t="inlineStr">
        <is>
          <t>Driver interview; skid marks</t>
        </is>
      </c>
      <c r="D8" s="17" t="inlineStr">
        <is>
          <t>N</t>
        </is>
      </c>
      <c r="E8" s="10" t="inlineStr">
        <is>
          <t>Speed about 6 km/h</t>
        </is>
      </c>
    </row>
    <row r="9">
      <c r="A9" s="10" t="inlineStr">
        <is>
          <t>14:25</t>
        </is>
      </c>
      <c r="B9" s="10" t="inlineStr">
        <is>
          <t>Driver reports to the supervisor</t>
        </is>
      </c>
      <c r="C9" s="10" t="inlineStr">
        <is>
          <t>Supervisor</t>
        </is>
      </c>
      <c r="D9" s="17" t="inlineStr">
        <is>
          <t>N</t>
        </is>
      </c>
      <c r="E9" s="10" t="inlineStr">
        <is>
          <t>Reported within minutes</t>
        </is>
      </c>
    </row>
    <row r="10">
      <c r="A10" s="10" t="inlineStr">
        <is>
          <t>14:40</t>
        </is>
      </c>
      <c r="B10" s="10" t="inlineStr">
        <is>
          <t>Area made safe; report entered</t>
        </is>
      </c>
      <c r="C10" s="10" t="inlineStr">
        <is>
          <t>Report system</t>
        </is>
      </c>
      <c r="D10" s="17" t="inlineStr">
        <is>
          <t>N</t>
        </is>
      </c>
      <c r="E10" s="10" t="inlineStr"/>
    </row>
    <row r="11">
      <c r="A11" s="10" t="inlineStr">
        <is>
          <t>Next day 09:00</t>
        </is>
      </c>
      <c r="B11" s="10" t="inlineStr">
        <is>
          <t>Team meets and walks the area</t>
        </is>
      </c>
      <c r="C11" s="10" t="inlineStr">
        <is>
          <t>Team</t>
        </is>
      </c>
      <c r="D11" s="17" t="inlineStr">
        <is>
          <t>N</t>
        </is>
      </c>
      <c r="E11" s="10" t="inlineStr"/>
    </row>
    <row r="12">
      <c r="A12" s="10" t="n"/>
      <c r="B12" s="10" t="n"/>
      <c r="C12" s="10" t="n"/>
      <c r="D12" s="17" t="n"/>
      <c r="E12" s="10" t="n"/>
    </row>
    <row r="13">
      <c r="A13" s="10" t="n"/>
      <c r="B13" s="10" t="n"/>
      <c r="C13" s="10" t="n"/>
      <c r="D13" s="17" t="n"/>
      <c r="E13" s="10" t="n"/>
    </row>
    <row r="14">
      <c r="A14" s="10" t="n"/>
      <c r="B14" s="10" t="n"/>
      <c r="C14" s="10" t="n"/>
      <c r="D14" s="17" t="n"/>
      <c r="E14" s="10" t="n"/>
    </row>
    <row r="15">
      <c r="A15" s="10" t="n"/>
      <c r="B15" s="10" t="n"/>
      <c r="C15" s="10" t="n"/>
      <c r="D15" s="17" t="n"/>
      <c r="E15" s="10" t="n"/>
    </row>
    <row r="16">
      <c r="A16" s="10" t="n"/>
      <c r="B16" s="10" t="n"/>
      <c r="C16" s="10" t="n"/>
      <c r="D16" s="17" t="n"/>
      <c r="E16" s="10" t="n"/>
    </row>
    <row r="17">
      <c r="A17" s="10" t="n"/>
      <c r="B17" s="10" t="n"/>
      <c r="C17" s="10" t="n"/>
      <c r="D17" s="17" t="n"/>
      <c r="E17" s="10" t="n"/>
    </row>
    <row r="18">
      <c r="A18" s="10" t="n"/>
      <c r="B18" s="10" t="n"/>
      <c r="C18" s="10" t="n"/>
      <c r="D18" s="17" t="n"/>
      <c r="E18" s="10" t="n"/>
    </row>
    <row r="19">
      <c r="A19" s="10" t="n"/>
      <c r="B19" s="10" t="n"/>
      <c r="C19" s="10" t="n"/>
      <c r="D19" s="17" t="n"/>
      <c r="E19" s="10" t="n"/>
    </row>
    <row r="20">
      <c r="A20" s="10" t="n"/>
      <c r="B20" s="10" t="n"/>
      <c r="C20" s="10" t="n"/>
      <c r="D20" s="17" t="n"/>
      <c r="E20" s="10" t="n"/>
    </row>
    <row r="21">
      <c r="A21" s="10" t="n"/>
      <c r="B21" s="10" t="n"/>
      <c r="C21" s="10" t="n"/>
      <c r="D21" s="17" t="n"/>
      <c r="E21" s="10" t="n"/>
    </row>
    <row r="22">
      <c r="A22" s="10" t="n"/>
      <c r="B22" s="10" t="n"/>
      <c r="C22" s="10" t="n"/>
      <c r="D22" s="17" t="n"/>
      <c r="E22" s="10" t="n"/>
    </row>
    <row r="23">
      <c r="A23" s="10" t="n"/>
      <c r="B23" s="10" t="n"/>
      <c r="C23" s="10" t="n"/>
      <c r="D23" s="17" t="n"/>
      <c r="E23" s="10" t="n"/>
    </row>
    <row r="24">
      <c r="A24" s="10" t="n"/>
      <c r="B24" s="10" t="n"/>
      <c r="C24" s="10" t="n"/>
      <c r="D24" s="17" t="n"/>
      <c r="E24" s="10" t="n"/>
    </row>
    <row r="25">
      <c r="A25" s="10" t="n"/>
      <c r="B25" s="10" t="n"/>
      <c r="C25" s="10" t="n"/>
      <c r="D25" s="17" t="n"/>
      <c r="E25" s="10" t="n"/>
    </row>
    <row r="26">
      <c r="A26" s="10" t="n"/>
      <c r="B26" s="10" t="n"/>
      <c r="C26" s="10" t="n"/>
      <c r="D26" s="17" t="n"/>
      <c r="E26" s="10" t="n"/>
    </row>
    <row r="27">
      <c r="A27" s="10" t="n"/>
      <c r="B27" s="10" t="n"/>
      <c r="C27" s="10" t="n"/>
      <c r="D27" s="17" t="n"/>
      <c r="E27" s="10" t="n"/>
    </row>
    <row r="28">
      <c r="A28" s="10" t="n"/>
      <c r="B28" s="10" t="n"/>
      <c r="C28" s="10" t="n"/>
      <c r="D28" s="17" t="n"/>
      <c r="E28" s="10" t="n"/>
    </row>
    <row r="29">
      <c r="A29" s="10" t="n"/>
      <c r="B29" s="10" t="n"/>
      <c r="C29" s="10" t="n"/>
      <c r="D29" s="17" t="n"/>
      <c r="E29" s="10" t="n"/>
    </row>
  </sheetData>
  <dataValidations count="1">
    <dataValidation sqref="D5:D29" showDropDown="0" showInputMessage="0" showErrorMessage="1" allowBlank="1" errorTitle="Invalid entry" error="Pick a value from the list." type="list">
      <formula1>"Y,N"</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10" customWidth="1" min="1" max="1"/>
    <col width="62" customWidth="1" min="2" max="2"/>
    <col width="36" customWidth="1" min="3" max="3"/>
    <col width="22" customWidth="1" min="4" max="4"/>
    <col width="34" customWidth="1" min="5" max="5"/>
  </cols>
  <sheetData>
    <row r="1">
      <c r="A1" s="1" t="inlineStr">
        <is>
          <t>CAUSES: THE CHAIN OF WHYS</t>
        </is>
      </c>
    </row>
    <row r="2">
      <c r="A2" s="4" t="inlineStr">
        <is>
          <t>Keep asking why until you reach a cause in the system that you can change. The check flags answers that look like stopping points.</t>
        </is>
      </c>
    </row>
    <row r="4" ht="36" customHeight="1">
      <c r="A4" s="5" t="inlineStr">
        <is>
          <t>Step</t>
        </is>
      </c>
      <c r="B4" s="5" t="inlineStr">
        <is>
          <t>Question or answer</t>
        </is>
      </c>
      <c r="C4" s="5" t="inlineStr">
        <is>
          <t>Evidence</t>
        </is>
      </c>
      <c r="D4" s="5" t="inlineStr">
        <is>
          <t>Cause category</t>
        </is>
      </c>
      <c r="E4" s="5" t="inlineStr">
        <is>
          <t>Stopping-point check</t>
        </is>
      </c>
    </row>
    <row r="5">
      <c r="A5" s="10" t="inlineStr">
        <is>
          <t>Event</t>
        </is>
      </c>
      <c r="B5" s="10" t="inlineStr">
        <is>
          <t>A forklift stopped about 1 m from a pedestrian who stepped through the shipping door.</t>
        </is>
      </c>
      <c r="C5" s="10" t="inlineStr">
        <is>
          <t>Report; interviews</t>
        </is>
      </c>
      <c r="D5" s="10" t="inlineStr">
        <is>
          <t>Event</t>
        </is>
      </c>
      <c r="E5" s="13">
        <f>IF(B5="","",IF(OR(ISNUMBER(SEARCH("operator error",B5)),ISNUMBER(SEARCH("human error",B5)),ISNUMBER(SEARCH("careless",B5)),ISNUMBER(SEARCH("not paying attention",B5)),ISNUMBER(SEARCH("failed to follow",B5)),ISNUMBER(SEARCH("failure to follow",B5)),ISNUMBER(SEARCH("lack of attention",B5)),ISNUMBER(SEARCH("retrain",B5))),"Looks like a stopping point: ask why","OK"))</f>
        <v/>
      </c>
    </row>
    <row r="6">
      <c r="A6" s="10" t="inlineStr">
        <is>
          <t>Why 1</t>
        </is>
      </c>
      <c r="B6" s="10" t="inlineStr">
        <is>
          <t>Neither person saw the other until the last moment.</t>
        </is>
      </c>
      <c r="C6" s="10" t="inlineStr">
        <is>
          <t>Interviews; camera</t>
        </is>
      </c>
      <c r="D6" s="10" t="inlineStr">
        <is>
          <t>Environment</t>
        </is>
      </c>
      <c r="E6" s="13">
        <f>IF(B6="","",IF(OR(ISNUMBER(SEARCH("operator error",B6)),ISNUMBER(SEARCH("human error",B6)),ISNUMBER(SEARCH("careless",B6)),ISNUMBER(SEARCH("not paying attention",B6)),ISNUMBER(SEARCH("failed to follow",B6)),ISNUMBER(SEARCH("failure to follow",B6)),ISNUMBER(SEARCH("lack of attention",B6)),ISNUMBER(SEARCH("retrain",B6))),"Looks like a stopping point: ask why","OK"))</f>
        <v/>
      </c>
    </row>
    <row r="7">
      <c r="A7" s="10" t="inlineStr">
        <is>
          <t>Why 2</t>
        </is>
      </c>
      <c r="B7" s="10" t="inlineStr">
        <is>
          <t>A blind corner at the door: pallets staged beside the frame block the view from both sides.</t>
        </is>
      </c>
      <c r="C7" s="10" t="inlineStr">
        <is>
          <t>Photos; measurements</t>
        </is>
      </c>
      <c r="D7" s="10" t="inlineStr">
        <is>
          <t>Environment</t>
        </is>
      </c>
      <c r="E7" s="13">
        <f>IF(B7="","",IF(OR(ISNUMBER(SEARCH("operator error",B7)),ISNUMBER(SEARCH("human error",B7)),ISNUMBER(SEARCH("careless",B7)),ISNUMBER(SEARCH("not paying attention",B7)),ISNUMBER(SEARCH("failed to follow",B7)),ISNUMBER(SEARCH("failure to follow",B7)),ISNUMBER(SEARCH("lack of attention",B7)),ISNUMBER(SEARCH("retrain",B7))),"Looks like a stopping point: ask why","OK"))</f>
        <v/>
      </c>
    </row>
    <row r="8">
      <c r="A8" s="10" t="inlineStr">
        <is>
          <t>Why 3</t>
        </is>
      </c>
      <c r="B8" s="10" t="inlineStr">
        <is>
          <t>Pallets are staged at the door because the staging area is full at the end of the shift.</t>
        </is>
      </c>
      <c r="C8" s="10" t="inlineStr">
        <is>
          <t>Shipping records</t>
        </is>
      </c>
      <c r="D8" s="10" t="inlineStr">
        <is>
          <t>Planning or resources</t>
        </is>
      </c>
      <c r="E8" s="13">
        <f>IF(B8="","",IF(OR(ISNUMBER(SEARCH("operator error",B8)),ISNUMBER(SEARCH("human error",B8)),ISNUMBER(SEARCH("careless",B8)),ISNUMBER(SEARCH("not paying attention",B8)),ISNUMBER(SEARCH("failed to follow",B8)),ISNUMBER(SEARCH("failure to follow",B8)),ISNUMBER(SEARCH("lack of attention",B8)),ISNUMBER(SEARCH("retrain",B8))),"Looks like a stopping point: ask why","OK"))</f>
        <v/>
      </c>
    </row>
    <row r="9">
      <c r="A9" s="10" t="inlineStr">
        <is>
          <t>Why 4</t>
        </is>
      </c>
      <c r="B9" s="10" t="inlineStr">
        <is>
          <t>Outbound volume has grown since the layout was set, with no limit or owner for the staging area.</t>
        </is>
      </c>
      <c r="C9" s="10" t="inlineStr">
        <is>
          <t>Volume data; layout drawing</t>
        </is>
      </c>
      <c r="D9" s="10" t="inlineStr">
        <is>
          <t>Management system</t>
        </is>
      </c>
      <c r="E9" s="13">
        <f>IF(B9="","",IF(OR(ISNUMBER(SEARCH("operator error",B9)),ISNUMBER(SEARCH("human error",B9)),ISNUMBER(SEARCH("careless",B9)),ISNUMBER(SEARCH("not paying attention",B9)),ISNUMBER(SEARCH("failed to follow",B9)),ISNUMBER(SEARCH("failure to follow",B9)),ISNUMBER(SEARCH("lack of attention",B9)),ISNUMBER(SEARCH("retrain",B9))),"Looks like a stopping point: ask why","OK"))</f>
        <v/>
      </c>
    </row>
    <row r="10">
      <c r="A10" s="10" t="inlineStr">
        <is>
          <t>System cause</t>
        </is>
      </c>
      <c r="B10" s="10" t="inlineStr">
        <is>
          <t>The layout change was not risk-assessed through management of change, and the walkway plan has no owner or review.</t>
        </is>
      </c>
      <c r="C10" s="10" t="inlineStr">
        <is>
          <t>MoC records; walkway plan</t>
        </is>
      </c>
      <c r="D10" s="10" t="inlineStr">
        <is>
          <t>Management system</t>
        </is>
      </c>
      <c r="E10" s="13">
        <f>IF(B10="","",IF(OR(ISNUMBER(SEARCH("operator error",B10)),ISNUMBER(SEARCH("human error",B10)),ISNUMBER(SEARCH("careless",B10)),ISNUMBER(SEARCH("not paying attention",B10)),ISNUMBER(SEARCH("failed to follow",B10)),ISNUMBER(SEARCH("failure to follow",B10)),ISNUMBER(SEARCH("lack of attention",B10)),ISNUMBER(SEARCH("retrain",B10))),"Looks like a stopping point: ask why","OK"))</f>
        <v/>
      </c>
    </row>
    <row r="11">
      <c r="A11" s="10" t="n"/>
      <c r="B11" s="10" t="n"/>
      <c r="C11" s="10" t="n"/>
      <c r="D11" s="10" t="n"/>
      <c r="E11" s="13">
        <f>IF(B11="","",IF(OR(ISNUMBER(SEARCH("operator error",B11)),ISNUMBER(SEARCH("human error",B11)),ISNUMBER(SEARCH("careless",B11)),ISNUMBER(SEARCH("not paying attention",B11)),ISNUMBER(SEARCH("failed to follow",B11)),ISNUMBER(SEARCH("failure to follow",B11)),ISNUMBER(SEARCH("lack of attention",B11)),ISNUMBER(SEARCH("retrain",B11))),"Looks like a stopping point: ask why","OK"))</f>
        <v/>
      </c>
    </row>
    <row r="12">
      <c r="A12" s="10" t="n"/>
      <c r="B12" s="10" t="n"/>
      <c r="C12" s="10" t="n"/>
      <c r="D12" s="10" t="n"/>
      <c r="E12" s="13">
        <f>IF(B12="","",IF(OR(ISNUMBER(SEARCH("operator error",B12)),ISNUMBER(SEARCH("human error",B12)),ISNUMBER(SEARCH("careless",B12)),ISNUMBER(SEARCH("not paying attention",B12)),ISNUMBER(SEARCH("failed to follow",B12)),ISNUMBER(SEARCH("failure to follow",B12)),ISNUMBER(SEARCH("lack of attention",B12)),ISNUMBER(SEARCH("retrain",B12))),"Looks like a stopping point: ask why","OK"))</f>
        <v/>
      </c>
    </row>
    <row r="13">
      <c r="A13" s="10" t="n"/>
      <c r="B13" s="10" t="n"/>
      <c r="C13" s="10" t="n"/>
      <c r="D13" s="10" t="n"/>
      <c r="E13" s="13">
        <f>IF(B13="","",IF(OR(ISNUMBER(SEARCH("operator error",B13)),ISNUMBER(SEARCH("human error",B13)),ISNUMBER(SEARCH("careless",B13)),ISNUMBER(SEARCH("not paying attention",B13)),ISNUMBER(SEARCH("failed to follow",B13)),ISNUMBER(SEARCH("failure to follow",B13)),ISNUMBER(SEARCH("lack of attention",B13)),ISNUMBER(SEARCH("retrain",B13))),"Looks like a stopping point: ask why","OK"))</f>
        <v/>
      </c>
    </row>
    <row r="14">
      <c r="A14" s="10" t="n"/>
      <c r="B14" s="10" t="n"/>
      <c r="C14" s="10" t="n"/>
      <c r="D14" s="10" t="n"/>
      <c r="E14" s="13">
        <f>IF(B14="","",IF(OR(ISNUMBER(SEARCH("operator error",B14)),ISNUMBER(SEARCH("human error",B14)),ISNUMBER(SEARCH("careless",B14)),ISNUMBER(SEARCH("not paying attention",B14)),ISNUMBER(SEARCH("failed to follow",B14)),ISNUMBER(SEARCH("failure to follow",B14)),ISNUMBER(SEARCH("lack of attention",B14)),ISNUMBER(SEARCH("retrain",B14))),"Looks like a stopping point: ask why","OK"))</f>
        <v/>
      </c>
    </row>
    <row r="15">
      <c r="A15" s="10" t="n"/>
      <c r="B15" s="10" t="n"/>
      <c r="C15" s="10" t="n"/>
      <c r="D15" s="10" t="n"/>
      <c r="E15" s="13">
        <f>IF(B15="","",IF(OR(ISNUMBER(SEARCH("operator error",B15)),ISNUMBER(SEARCH("human error",B15)),ISNUMBER(SEARCH("careless",B15)),ISNUMBER(SEARCH("not paying attention",B15)),ISNUMBER(SEARCH("failed to follow",B15)),ISNUMBER(SEARCH("failure to follow",B15)),ISNUMBER(SEARCH("lack of attention",B15)),ISNUMBER(SEARCH("retrain",B15))),"Looks like a stopping point: ask why","OK"))</f>
        <v/>
      </c>
    </row>
    <row r="16">
      <c r="A16" s="10" t="n"/>
      <c r="B16" s="10" t="n"/>
      <c r="C16" s="10" t="n"/>
      <c r="D16" s="10" t="n"/>
      <c r="E16" s="13">
        <f>IF(B16="","",IF(OR(ISNUMBER(SEARCH("operator error",B16)),ISNUMBER(SEARCH("human error",B16)),ISNUMBER(SEARCH("careless",B16)),ISNUMBER(SEARCH("not paying attention",B16)),ISNUMBER(SEARCH("failed to follow",B16)),ISNUMBER(SEARCH("failure to follow",B16)),ISNUMBER(SEARCH("lack of attention",B16)),ISNUMBER(SEARCH("retrain",B16))),"Looks like a stopping point: ask why","OK"))</f>
        <v/>
      </c>
    </row>
    <row r="18" ht="48" customHeight="1">
      <c r="A18" s="7" t="inlineStr">
        <is>
          <t>Root cause statement</t>
        </is>
      </c>
      <c r="B18" s="10" t="inlineStr">
        <is>
          <t>The staging area has outgrown its layout with no owner or limit, and layout changes are not risk-assessed, so staged pallets create a blind corner where pedestrians and forklifts meet.</t>
        </is>
      </c>
      <c r="C18" s="18" t="n"/>
      <c r="D18" s="18" t="n"/>
      <c r="E18" s="19" t="n"/>
    </row>
    <row r="19" ht="34" customHeight="1">
      <c r="A19" s="7" t="inlineStr">
        <is>
          <t>Tip</t>
        </is>
      </c>
      <c r="B19" s="3" t="inlineStr">
        <is>
          <t>'Operator error', 'failure to follow procedure', 'lack of attention', and 'needs retraining' are where an investigation begins. Ask why it made sense to the person at the time.</t>
        </is>
      </c>
    </row>
  </sheetData>
  <mergeCells count="2">
    <mergeCell ref="B18:E18"/>
    <mergeCell ref="B19:E19"/>
  </mergeCells>
  <conditionalFormatting sqref="E5:E16">
    <cfRule type="cellIs" priority="1" operator="notEqual" dxfId="1">
      <formula>"OK"</formula>
    </cfRule>
  </conditionalFormatting>
  <dataValidations count="1">
    <dataValidation sqref="D5:D16" showDropDown="0" showInputMessage="0" showErrorMessage="1" allowBlank="1" errorTitle="Invalid entry" error="Pick a value from the list." type="list">
      <formula1>"Event,Equipment or tools,Procedure,Training or competence,Supervision,Planning or resources,Environment,Communication,Management system"</formula1>
    </dataValidation>
  </dataValidation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8" customWidth="1" min="1" max="1"/>
    <col width="56" customWidth="1" min="2" max="2"/>
    <col width="16" customWidth="1" min="3" max="3"/>
    <col width="22" customWidth="1" min="4" max="4"/>
    <col width="14" customWidth="1" min="5" max="5"/>
    <col width="22" customWidth="1" min="6" max="6"/>
    <col width="12" customWidth="1" min="7" max="7"/>
    <col width="12" customWidth="1" min="8" max="8"/>
    <col width="12" customWidth="1" min="9" max="9"/>
    <col width="10" customWidth="1" min="10" max="10"/>
    <col width="36" customWidth="1" min="11" max="11"/>
  </cols>
  <sheetData>
    <row r="1">
      <c r="A1" s="1" t="inlineStr">
        <is>
          <t>CORRECTIVE ACTIONS</t>
        </is>
      </c>
    </row>
    <row r="2">
      <c r="A2" s="4" t="inlineStr">
        <is>
          <t>Choose the hierarchy level for each action. Strength calculates. Aim for at least one strong action for any event with serious potential.</t>
        </is>
      </c>
    </row>
    <row r="4" ht="40" customHeight="1">
      <c r="A4" s="5" t="inlineStr">
        <is>
          <t>ID</t>
        </is>
      </c>
      <c r="B4" s="5" t="inlineStr">
        <is>
          <t>Action</t>
        </is>
      </c>
      <c r="C4" s="5" t="inlineStr">
        <is>
          <t>Cause addressed</t>
        </is>
      </c>
      <c r="D4" s="5" t="inlineStr">
        <is>
          <t>Hierarchy level</t>
        </is>
      </c>
      <c r="E4" s="5" t="inlineStr">
        <is>
          <t>Strength</t>
        </is>
      </c>
      <c r="F4" s="5" t="inlineStr">
        <is>
          <t>Owner</t>
        </is>
      </c>
      <c r="G4" s="5" t="inlineStr">
        <is>
          <t>Due date</t>
        </is>
      </c>
      <c r="H4" s="5" t="inlineStr">
        <is>
          <t>Status</t>
        </is>
      </c>
      <c r="I4" s="5" t="inlineStr">
        <is>
          <t>Date closed</t>
        </is>
      </c>
      <c r="J4" s="5" t="inlineStr">
        <is>
          <t>Overdue?</t>
        </is>
      </c>
      <c r="K4" s="5" t="inlineStr">
        <is>
          <t>Effectiveness check</t>
        </is>
      </c>
    </row>
    <row r="5">
      <c r="A5" s="10" t="inlineStr">
        <is>
          <t>A-1</t>
        </is>
      </c>
      <c r="B5" s="10" t="inlineStr">
        <is>
          <t>Clear the pallets from the door; paint a no-staging zone with a stop line</t>
        </is>
      </c>
      <c r="C5" s="10" t="inlineStr">
        <is>
          <t>Why 3</t>
        </is>
      </c>
      <c r="D5" s="10" t="inlineStr">
        <is>
          <t>Elimination</t>
        </is>
      </c>
      <c r="E5" s="13">
        <f>IF(D5="","",IF(OR(D5="Elimination",D5="Substitution",D5="Engineering"),"Strong",IF(D5="Administrative","Intermediate","Weak")))</f>
        <v/>
      </c>
      <c r="F5" s="10" t="inlineStr">
        <is>
          <t>Shipping supervisor</t>
        </is>
      </c>
      <c r="G5" s="14" t="n">
        <v>46279</v>
      </c>
      <c r="H5" s="17" t="inlineStr">
        <is>
          <t>Closed</t>
        </is>
      </c>
      <c r="I5" s="14" t="n">
        <v>46279</v>
      </c>
      <c r="J5" s="13">
        <f>IF(OR(G5="",H5="Closed",H5="Verified"),"",IF(G5&lt;Report!$B$27,"Overdue",""))</f>
        <v/>
      </c>
      <c r="K5" s="10" t="inlineStr">
        <is>
          <t>Check weekly that the zone is clear</t>
        </is>
      </c>
    </row>
    <row r="6">
      <c r="A6" s="10" t="inlineStr">
        <is>
          <t>A-2</t>
        </is>
      </c>
      <c r="B6" s="10" t="inlineStr">
        <is>
          <t>Fit a convex mirror and a motion-activated beacon at the door</t>
        </is>
      </c>
      <c r="C6" s="10" t="inlineStr">
        <is>
          <t>Why 2</t>
        </is>
      </c>
      <c r="D6" s="10" t="inlineStr">
        <is>
          <t>Engineering</t>
        </is>
      </c>
      <c r="E6" s="13">
        <f>IF(D6="","",IF(OR(D6="Elimination",D6="Substitution",D6="Engineering"),"Strong",IF(D6="Administrative","Intermediate","Weak")))</f>
        <v/>
      </c>
      <c r="F6" s="10" t="inlineStr">
        <is>
          <t>Maintenance</t>
        </is>
      </c>
      <c r="G6" s="14" t="n">
        <v>46293</v>
      </c>
      <c r="H6" s="17" t="inlineStr">
        <is>
          <t>Closed</t>
        </is>
      </c>
      <c r="I6" s="14" t="n">
        <v>46291</v>
      </c>
      <c r="J6" s="13">
        <f>IF(OR(G6="",H6="Closed",H6="Verified"),"",IF(G6&lt;Report!$B$27,"Overdue",""))</f>
        <v/>
      </c>
      <c r="K6" s="10" t="inlineStr">
        <is>
          <t>Observe 10 crossings in a week</t>
        </is>
      </c>
    </row>
    <row r="7">
      <c r="A7" s="10" t="inlineStr">
        <is>
          <t>A-3</t>
        </is>
      </c>
      <c r="B7" s="10" t="inlineStr">
        <is>
          <t>Separate the pedestrian door from the forklift lane with a barrier and a marked crossing</t>
        </is>
      </c>
      <c r="C7" s="10" t="inlineStr">
        <is>
          <t>Why 2</t>
        </is>
      </c>
      <c r="D7" s="10" t="inlineStr">
        <is>
          <t>Engineering</t>
        </is>
      </c>
      <c r="E7" s="13">
        <f>IF(D7="","",IF(OR(D7="Elimination",D7="Substitution",D7="Engineering"),"Strong",IF(D7="Administrative","Intermediate","Weak")))</f>
        <v/>
      </c>
      <c r="F7" s="10" t="inlineStr">
        <is>
          <t>Facilities</t>
        </is>
      </c>
      <c r="G7" s="14" t="n">
        <v>46321</v>
      </c>
      <c r="H7" s="17" t="inlineStr">
        <is>
          <t>Open</t>
        </is>
      </c>
      <c r="I7" s="14" t="n"/>
      <c r="J7" s="13">
        <f>IF(OR(G7="",H7="Closed",H7="Verified"),"",IF(G7&lt;Report!$B$27,"Overdue",""))</f>
        <v/>
      </c>
      <c r="K7" s="10" t="inlineStr">
        <is>
          <t>No near misses at the door for 3 months</t>
        </is>
      </c>
    </row>
    <row r="8">
      <c r="A8" s="10" t="inlineStr">
        <is>
          <t>A-4</t>
        </is>
      </c>
      <c r="B8" s="10" t="inlineStr">
        <is>
          <t>Review the shipping layout through management of change; set a pallet limit for staging</t>
        </is>
      </c>
      <c r="C8" s="10" t="inlineStr">
        <is>
          <t>System cause</t>
        </is>
      </c>
      <c r="D8" s="10" t="inlineStr">
        <is>
          <t>Administrative</t>
        </is>
      </c>
      <c r="E8" s="13">
        <f>IF(D8="","",IF(OR(D8="Elimination",D8="Substitution",D8="Engineering"),"Strong",IF(D8="Administrative","Intermediate","Weak")))</f>
        <v/>
      </c>
      <c r="F8" s="10" t="inlineStr">
        <is>
          <t>Operations manager</t>
        </is>
      </c>
      <c r="G8" s="14" t="n">
        <v>46311</v>
      </c>
      <c r="H8" s="17" t="inlineStr">
        <is>
          <t>Open</t>
        </is>
      </c>
      <c r="I8" s="14" t="n"/>
      <c r="J8" s="13">
        <f>IF(OR(G8="",H8="Closed",H8="Verified"),"",IF(G8&lt;Report!$B$27,"Overdue",""))</f>
        <v/>
      </c>
      <c r="K8" s="10" t="inlineStr">
        <is>
          <t>MoC record approved</t>
        </is>
      </c>
    </row>
    <row r="9">
      <c r="A9" s="10" t="inlineStr">
        <is>
          <t>A-5</t>
        </is>
      </c>
      <c r="B9" s="10" t="inlineStr">
        <is>
          <t>Add the walkway plan to the monthly safety walk checklist</t>
        </is>
      </c>
      <c r="C9" s="10" t="inlineStr">
        <is>
          <t>System cause</t>
        </is>
      </c>
      <c r="D9" s="10" t="inlineStr">
        <is>
          <t>Administrative</t>
        </is>
      </c>
      <c r="E9" s="13">
        <f>IF(D9="","",IF(OR(D9="Elimination",D9="Substitution",D9="Engineering"),"Strong",IF(D9="Administrative","Intermediate","Weak")))</f>
        <v/>
      </c>
      <c r="F9" s="10" t="inlineStr">
        <is>
          <t>Safety coordinator</t>
        </is>
      </c>
      <c r="G9" s="14" t="n">
        <v>46311</v>
      </c>
      <c r="H9" s="17" t="inlineStr">
        <is>
          <t>Open</t>
        </is>
      </c>
      <c r="I9" s="14" t="n"/>
      <c r="J9" s="13">
        <f>IF(OR(G9="",H9="Closed",H9="Verified"),"",IF(G9&lt;Report!$B$27,"Overdue",""))</f>
        <v/>
      </c>
      <c r="K9" s="10" t="inlineStr">
        <is>
          <t>Appears on the next 3 walks</t>
        </is>
      </c>
    </row>
    <row r="10">
      <c r="A10" s="10" t="inlineStr">
        <is>
          <t>A-6</t>
        </is>
      </c>
      <c r="B10" s="10" t="inlineStr">
        <is>
          <t>Share the event at shift huddles and thank the driver for the report</t>
        </is>
      </c>
      <c r="C10" s="10" t="inlineStr">
        <is>
          <t>Event</t>
        </is>
      </c>
      <c r="D10" s="10" t="inlineStr">
        <is>
          <t>Communication</t>
        </is>
      </c>
      <c r="E10" s="13">
        <f>IF(D10="","",IF(OR(D10="Elimination",D10="Substitution",D10="Engineering"),"Strong",IF(D10="Administrative","Intermediate","Weak")))</f>
        <v/>
      </c>
      <c r="F10" s="10" t="inlineStr">
        <is>
          <t>Supervisors</t>
        </is>
      </c>
      <c r="G10" s="14" t="n">
        <v>46286</v>
      </c>
      <c r="H10" s="17" t="inlineStr">
        <is>
          <t>Closed</t>
        </is>
      </c>
      <c r="I10" s="14" t="n">
        <v>46282</v>
      </c>
      <c r="J10" s="13">
        <f>IF(OR(G10="",H10="Closed",H10="Verified"),"",IF(G10&lt;Report!$B$27,"Overdue",""))</f>
        <v/>
      </c>
      <c r="K10" s="10" t="inlineStr">
        <is>
          <t>Attendance recorded</t>
        </is>
      </c>
    </row>
    <row r="11">
      <c r="A11" s="10" t="n"/>
      <c r="B11" s="10" t="n"/>
      <c r="C11" s="10" t="n"/>
      <c r="D11" s="10" t="n"/>
      <c r="E11" s="13">
        <f>IF(D11="","",IF(OR(D11="Elimination",D11="Substitution",D11="Engineering"),"Strong",IF(D11="Administrative","Intermediate","Weak")))</f>
        <v/>
      </c>
      <c r="F11" s="10" t="n"/>
      <c r="G11" s="14" t="n"/>
      <c r="H11" s="17" t="n"/>
      <c r="I11" s="14" t="n"/>
      <c r="J11" s="13">
        <f>IF(OR(G11="",H11="Closed",H11="Verified"),"",IF(G11&lt;Report!$B$27,"Overdue",""))</f>
        <v/>
      </c>
      <c r="K11" s="10" t="n"/>
    </row>
    <row r="12">
      <c r="A12" s="10" t="n"/>
      <c r="B12" s="10" t="n"/>
      <c r="C12" s="10" t="n"/>
      <c r="D12" s="10" t="n"/>
      <c r="E12" s="13">
        <f>IF(D12="","",IF(OR(D12="Elimination",D12="Substitution",D12="Engineering"),"Strong",IF(D12="Administrative","Intermediate","Weak")))</f>
        <v/>
      </c>
      <c r="F12" s="10" t="n"/>
      <c r="G12" s="14" t="n"/>
      <c r="H12" s="17" t="n"/>
      <c r="I12" s="14" t="n"/>
      <c r="J12" s="13">
        <f>IF(OR(G12="",H12="Closed",H12="Verified"),"",IF(G12&lt;Report!$B$27,"Overdue",""))</f>
        <v/>
      </c>
      <c r="K12" s="10" t="n"/>
    </row>
    <row r="13">
      <c r="A13" s="10" t="n"/>
      <c r="B13" s="10" t="n"/>
      <c r="C13" s="10" t="n"/>
      <c r="D13" s="10" t="n"/>
      <c r="E13" s="13">
        <f>IF(D13="","",IF(OR(D13="Elimination",D13="Substitution",D13="Engineering"),"Strong",IF(D13="Administrative","Intermediate","Weak")))</f>
        <v/>
      </c>
      <c r="F13" s="10" t="n"/>
      <c r="G13" s="14" t="n"/>
      <c r="H13" s="17" t="n"/>
      <c r="I13" s="14" t="n"/>
      <c r="J13" s="13">
        <f>IF(OR(G13="",H13="Closed",H13="Verified"),"",IF(G13&lt;Report!$B$27,"Overdue",""))</f>
        <v/>
      </c>
      <c r="K13" s="10" t="n"/>
    </row>
    <row r="14">
      <c r="A14" s="10" t="n"/>
      <c r="B14" s="10" t="n"/>
      <c r="C14" s="10" t="n"/>
      <c r="D14" s="10" t="n"/>
      <c r="E14" s="13">
        <f>IF(D14="","",IF(OR(D14="Elimination",D14="Substitution",D14="Engineering"),"Strong",IF(D14="Administrative","Intermediate","Weak")))</f>
        <v/>
      </c>
      <c r="F14" s="10" t="n"/>
      <c r="G14" s="14" t="n"/>
      <c r="H14" s="17" t="n"/>
      <c r="I14" s="14" t="n"/>
      <c r="J14" s="13">
        <f>IF(OR(G14="",H14="Closed",H14="Verified"),"",IF(G14&lt;Report!$B$27,"Overdue",""))</f>
        <v/>
      </c>
      <c r="K14" s="10" t="n"/>
    </row>
    <row r="15">
      <c r="A15" s="10" t="n"/>
      <c r="B15" s="10" t="n"/>
      <c r="C15" s="10" t="n"/>
      <c r="D15" s="10" t="n"/>
      <c r="E15" s="13">
        <f>IF(D15="","",IF(OR(D15="Elimination",D15="Substitution",D15="Engineering"),"Strong",IF(D15="Administrative","Intermediate","Weak")))</f>
        <v/>
      </c>
      <c r="F15" s="10" t="n"/>
      <c r="G15" s="14" t="n"/>
      <c r="H15" s="17" t="n"/>
      <c r="I15" s="14" t="n"/>
      <c r="J15" s="13">
        <f>IF(OR(G15="",H15="Closed",H15="Verified"),"",IF(G15&lt;Report!$B$27,"Overdue",""))</f>
        <v/>
      </c>
      <c r="K15" s="10" t="n"/>
    </row>
    <row r="16">
      <c r="A16" s="10" t="n"/>
      <c r="B16" s="10" t="n"/>
      <c r="C16" s="10" t="n"/>
      <c r="D16" s="10" t="n"/>
      <c r="E16" s="13">
        <f>IF(D16="","",IF(OR(D16="Elimination",D16="Substitution",D16="Engineering"),"Strong",IF(D16="Administrative","Intermediate","Weak")))</f>
        <v/>
      </c>
      <c r="F16" s="10" t="n"/>
      <c r="G16" s="14" t="n"/>
      <c r="H16" s="17" t="n"/>
      <c r="I16" s="14" t="n"/>
      <c r="J16" s="13">
        <f>IF(OR(G16="",H16="Closed",H16="Verified"),"",IF(G16&lt;Report!$B$27,"Overdue",""))</f>
        <v/>
      </c>
      <c r="K16" s="10" t="n"/>
    </row>
    <row r="17">
      <c r="A17" s="10" t="n"/>
      <c r="B17" s="10" t="n"/>
      <c r="C17" s="10" t="n"/>
      <c r="D17" s="10" t="n"/>
      <c r="E17" s="13">
        <f>IF(D17="","",IF(OR(D17="Elimination",D17="Substitution",D17="Engineering"),"Strong",IF(D17="Administrative","Intermediate","Weak")))</f>
        <v/>
      </c>
      <c r="F17" s="10" t="n"/>
      <c r="G17" s="14" t="n"/>
      <c r="H17" s="17" t="n"/>
      <c r="I17" s="14" t="n"/>
      <c r="J17" s="13">
        <f>IF(OR(G17="",H17="Closed",H17="Verified"),"",IF(G17&lt;Report!$B$27,"Overdue",""))</f>
        <v/>
      </c>
      <c r="K17" s="10" t="n"/>
    </row>
    <row r="18">
      <c r="A18" s="10" t="n"/>
      <c r="B18" s="10" t="n"/>
      <c r="C18" s="10" t="n"/>
      <c r="D18" s="10" t="n"/>
      <c r="E18" s="13">
        <f>IF(D18="","",IF(OR(D18="Elimination",D18="Substitution",D18="Engineering"),"Strong",IF(D18="Administrative","Intermediate","Weak")))</f>
        <v/>
      </c>
      <c r="F18" s="10" t="n"/>
      <c r="G18" s="14" t="n"/>
      <c r="H18" s="17" t="n"/>
      <c r="I18" s="14" t="n"/>
      <c r="J18" s="13">
        <f>IF(OR(G18="",H18="Closed",H18="Verified"),"",IF(G18&lt;Report!$B$27,"Overdue",""))</f>
        <v/>
      </c>
      <c r="K18" s="10" t="n"/>
    </row>
    <row r="19">
      <c r="A19" s="10" t="n"/>
      <c r="B19" s="10" t="n"/>
      <c r="C19" s="10" t="n"/>
      <c r="D19" s="10" t="n"/>
      <c r="E19" s="13">
        <f>IF(D19="","",IF(OR(D19="Elimination",D19="Substitution",D19="Engineering"),"Strong",IF(D19="Administrative","Intermediate","Weak")))</f>
        <v/>
      </c>
      <c r="F19" s="10" t="n"/>
      <c r="G19" s="14" t="n"/>
      <c r="H19" s="17" t="n"/>
      <c r="I19" s="14" t="n"/>
      <c r="J19" s="13">
        <f>IF(OR(G19="",H19="Closed",H19="Verified"),"",IF(G19&lt;Report!$B$27,"Overdue",""))</f>
        <v/>
      </c>
      <c r="K19" s="10" t="n"/>
    </row>
    <row r="20">
      <c r="A20" s="10" t="n"/>
      <c r="B20" s="10" t="n"/>
      <c r="C20" s="10" t="n"/>
      <c r="D20" s="10" t="n"/>
      <c r="E20" s="13">
        <f>IF(D20="","",IF(OR(D20="Elimination",D20="Substitution",D20="Engineering"),"Strong",IF(D20="Administrative","Intermediate","Weak")))</f>
        <v/>
      </c>
      <c r="F20" s="10" t="n"/>
      <c r="G20" s="14" t="n"/>
      <c r="H20" s="17" t="n"/>
      <c r="I20" s="14" t="n"/>
      <c r="J20" s="13">
        <f>IF(OR(G20="",H20="Closed",H20="Verified"),"",IF(G20&lt;Report!$B$27,"Overdue",""))</f>
        <v/>
      </c>
      <c r="K20" s="10" t="n"/>
    </row>
    <row r="21">
      <c r="A21" s="10" t="n"/>
      <c r="B21" s="10" t="n"/>
      <c r="C21" s="10" t="n"/>
      <c r="D21" s="10" t="n"/>
      <c r="E21" s="13">
        <f>IF(D21="","",IF(OR(D21="Elimination",D21="Substitution",D21="Engineering"),"Strong",IF(D21="Administrative","Intermediate","Weak")))</f>
        <v/>
      </c>
      <c r="F21" s="10" t="n"/>
      <c r="G21" s="14" t="n"/>
      <c r="H21" s="17" t="n"/>
      <c r="I21" s="14" t="n"/>
      <c r="J21" s="13">
        <f>IF(OR(G21="",H21="Closed",H21="Verified"),"",IF(G21&lt;Report!$B$27,"Overdue",""))</f>
        <v/>
      </c>
      <c r="K21" s="10" t="n"/>
    </row>
    <row r="22">
      <c r="A22" s="10" t="n"/>
      <c r="B22" s="10" t="n"/>
      <c r="C22" s="10" t="n"/>
      <c r="D22" s="10" t="n"/>
      <c r="E22" s="13">
        <f>IF(D22="","",IF(OR(D22="Elimination",D22="Substitution",D22="Engineering"),"Strong",IF(D22="Administrative","Intermediate","Weak")))</f>
        <v/>
      </c>
      <c r="F22" s="10" t="n"/>
      <c r="G22" s="14" t="n"/>
      <c r="H22" s="17" t="n"/>
      <c r="I22" s="14" t="n"/>
      <c r="J22" s="13">
        <f>IF(OR(G22="",H22="Closed",H22="Verified"),"",IF(G22&lt;Report!$B$27,"Overdue",""))</f>
        <v/>
      </c>
      <c r="K22" s="10" t="n"/>
    </row>
    <row r="23">
      <c r="A23" s="10" t="n"/>
      <c r="B23" s="10" t="n"/>
      <c r="C23" s="10" t="n"/>
      <c r="D23" s="10" t="n"/>
      <c r="E23" s="13">
        <f>IF(D23="","",IF(OR(D23="Elimination",D23="Substitution",D23="Engineering"),"Strong",IF(D23="Administrative","Intermediate","Weak")))</f>
        <v/>
      </c>
      <c r="F23" s="10" t="n"/>
      <c r="G23" s="14" t="n"/>
      <c r="H23" s="17" t="n"/>
      <c r="I23" s="14" t="n"/>
      <c r="J23" s="13">
        <f>IF(OR(G23="",H23="Closed",H23="Verified"),"",IF(G23&lt;Report!$B$27,"Overdue",""))</f>
        <v/>
      </c>
      <c r="K23" s="10" t="n"/>
    </row>
    <row r="24">
      <c r="A24" s="10" t="n"/>
      <c r="B24" s="10" t="n"/>
      <c r="C24" s="10" t="n"/>
      <c r="D24" s="10" t="n"/>
      <c r="E24" s="13">
        <f>IF(D24="","",IF(OR(D24="Elimination",D24="Substitution",D24="Engineering"),"Strong",IF(D24="Administrative","Intermediate","Weak")))</f>
        <v/>
      </c>
      <c r="F24" s="10" t="n"/>
      <c r="G24" s="14" t="n"/>
      <c r="H24" s="17" t="n"/>
      <c r="I24" s="14" t="n"/>
      <c r="J24" s="13">
        <f>IF(OR(G24="",H24="Closed",H24="Verified"),"",IF(G24&lt;Report!$B$27,"Overdue",""))</f>
        <v/>
      </c>
      <c r="K24" s="10" t="n"/>
    </row>
    <row r="25">
      <c r="A25" s="10" t="n"/>
      <c r="B25" s="10" t="n"/>
      <c r="C25" s="10" t="n"/>
      <c r="D25" s="10" t="n"/>
      <c r="E25" s="13">
        <f>IF(D25="","",IF(OR(D25="Elimination",D25="Substitution",D25="Engineering"),"Strong",IF(D25="Administrative","Intermediate","Weak")))</f>
        <v/>
      </c>
      <c r="F25" s="10" t="n"/>
      <c r="G25" s="14" t="n"/>
      <c r="H25" s="17" t="n"/>
      <c r="I25" s="14" t="n"/>
      <c r="J25" s="13">
        <f>IF(OR(G25="",H25="Closed",H25="Verified"),"",IF(G25&lt;Report!$B$27,"Overdue",""))</f>
        <v/>
      </c>
      <c r="K25" s="10" t="n"/>
    </row>
    <row r="26">
      <c r="A26" s="10" t="n"/>
      <c r="B26" s="10" t="n"/>
      <c r="C26" s="10" t="n"/>
      <c r="D26" s="10" t="n"/>
      <c r="E26" s="13">
        <f>IF(D26="","",IF(OR(D26="Elimination",D26="Substitution",D26="Engineering"),"Strong",IF(D26="Administrative","Intermediate","Weak")))</f>
        <v/>
      </c>
      <c r="F26" s="10" t="n"/>
      <c r="G26" s="14" t="n"/>
      <c r="H26" s="17" t="n"/>
      <c r="I26" s="14" t="n"/>
      <c r="J26" s="13">
        <f>IF(OR(G26="",H26="Closed",H26="Verified"),"",IF(G26&lt;Report!$B$27,"Overdue",""))</f>
        <v/>
      </c>
      <c r="K26" s="10" t="n"/>
    </row>
    <row r="27">
      <c r="A27" s="10" t="n"/>
      <c r="B27" s="10" t="n"/>
      <c r="C27" s="10" t="n"/>
      <c r="D27" s="10" t="n"/>
      <c r="E27" s="13">
        <f>IF(D27="","",IF(OR(D27="Elimination",D27="Substitution",D27="Engineering"),"Strong",IF(D27="Administrative","Intermediate","Weak")))</f>
        <v/>
      </c>
      <c r="F27" s="10" t="n"/>
      <c r="G27" s="14" t="n"/>
      <c r="H27" s="17" t="n"/>
      <c r="I27" s="14" t="n"/>
      <c r="J27" s="13">
        <f>IF(OR(G27="",H27="Closed",H27="Verified"),"",IF(G27&lt;Report!$B$27,"Overdue",""))</f>
        <v/>
      </c>
      <c r="K27" s="10" t="n"/>
    </row>
    <row r="28">
      <c r="A28" s="10" t="n"/>
      <c r="B28" s="10" t="n"/>
      <c r="C28" s="10" t="n"/>
      <c r="D28" s="10" t="n"/>
      <c r="E28" s="13">
        <f>IF(D28="","",IF(OR(D28="Elimination",D28="Substitution",D28="Engineering"),"Strong",IF(D28="Administrative","Intermediate","Weak")))</f>
        <v/>
      </c>
      <c r="F28" s="10" t="n"/>
      <c r="G28" s="14" t="n"/>
      <c r="H28" s="17" t="n"/>
      <c r="I28" s="14" t="n"/>
      <c r="J28" s="13">
        <f>IF(OR(G28="",H28="Closed",H28="Verified"),"",IF(G28&lt;Report!$B$27,"Overdue",""))</f>
        <v/>
      </c>
      <c r="K28" s="10" t="n"/>
    </row>
    <row r="29">
      <c r="A29" s="10" t="n"/>
      <c r="B29" s="10" t="n"/>
      <c r="C29" s="10" t="n"/>
      <c r="D29" s="10" t="n"/>
      <c r="E29" s="13">
        <f>IF(D29="","",IF(OR(D29="Elimination",D29="Substitution",D29="Engineering"),"Strong",IF(D29="Administrative","Intermediate","Weak")))</f>
        <v/>
      </c>
      <c r="F29" s="10" t="n"/>
      <c r="G29" s="14" t="n"/>
      <c r="H29" s="17" t="n"/>
      <c r="I29" s="14" t="n"/>
      <c r="J29" s="13">
        <f>IF(OR(G29="",H29="Closed",H29="Verified"),"",IF(G29&lt;Report!$B$27,"Overdue",""))</f>
        <v/>
      </c>
      <c r="K29" s="10" t="n"/>
    </row>
  </sheetData>
  <conditionalFormatting sqref="E5:E29">
    <cfRule type="cellIs" priority="1" operator="equal" dxfId="0">
      <formula>"Strong"</formula>
    </cfRule>
    <cfRule type="cellIs" priority="2" operator="equal" dxfId="1">
      <formula>"Weak"</formula>
    </cfRule>
  </conditionalFormatting>
  <conditionalFormatting sqref="J5:J29">
    <cfRule type="cellIs" priority="3" operator="equal" dxfId="3">
      <formula>"Overdue"</formula>
    </cfRule>
  </conditionalFormatting>
  <dataValidations count="2">
    <dataValidation sqref="D5:D29" showDropDown="0" showInputMessage="0" showErrorMessage="1" allowBlank="1" errorTitle="Invalid entry" error="Pick a value from the list." type="list">
      <formula1>"Elimination,Substitution,Engineering,Administrative,PPE,Communication"</formula1>
    </dataValidation>
    <dataValidation sqref="H5:H29" showDropDown="0" showInputMessage="0" showErrorMessage="1" allowBlank="1" errorTitle="Invalid entry" error="Pick a value from the list." type="list">
      <formula1>"Open,In progress,Closed,Verified"</formula1>
    </dataValidation>
  </dataValidations>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48" customWidth="1" min="1" max="1"/>
    <col width="36" customWidth="1" min="2" max="2"/>
  </cols>
  <sheetData>
    <row r="1">
      <c r="A1" s="1" t="inlineStr">
        <is>
          <t>SUMMARY OF THIS INVESTIGATION</t>
        </is>
      </c>
    </row>
    <row r="2">
      <c r="A2" s="4" t="inlineStr">
        <is>
          <t>Calculated from the Report and Actions sheets.</t>
        </is>
      </c>
    </row>
    <row r="4">
      <c r="A4" s="7" t="inlineStr">
        <is>
          <t>Potential risk band</t>
        </is>
      </c>
      <c r="B4" s="13">
        <f>Report!B15</f>
        <v/>
      </c>
    </row>
    <row r="5">
      <c r="A5" s="7" t="inlineStr">
        <is>
          <t>Suggested investigation level</t>
        </is>
      </c>
      <c r="B5" s="13">
        <f>Report!B16</f>
        <v/>
      </c>
    </row>
    <row r="6">
      <c r="A6" s="7" t="inlineStr">
        <is>
          <t>Strong actions</t>
        </is>
      </c>
      <c r="B6" s="12">
        <f>COUNTIF(Actions!E5:E29,"Strong")</f>
        <v/>
      </c>
    </row>
    <row r="7">
      <c r="A7" s="7" t="inlineStr">
        <is>
          <t>Intermediate actions</t>
        </is>
      </c>
      <c r="B7" s="12">
        <f>COUNTIF(Actions!E5:E29,"Intermediate")</f>
        <v/>
      </c>
    </row>
    <row r="8">
      <c r="A8" s="7" t="inlineStr">
        <is>
          <t>Weak actions</t>
        </is>
      </c>
      <c r="B8" s="12">
        <f>COUNTIF(Actions!E5:E29,"Weak")</f>
        <v/>
      </c>
    </row>
    <row r="9">
      <c r="A9" s="7" t="inlineStr">
        <is>
          <t>At least one strong action?</t>
        </is>
      </c>
      <c r="B9" s="13">
        <f>IF(COUNTIF(Actions!E5:E29,"Strong")&gt;0,"Yes","No: look for a stronger action")</f>
        <v/>
      </c>
    </row>
    <row r="10">
      <c r="A10" s="7" t="inlineStr">
        <is>
          <t>Actions listed</t>
        </is>
      </c>
      <c r="B10" s="12">
        <f>COUNTA(Actions!A5:A29)</f>
        <v/>
      </c>
    </row>
    <row r="11">
      <c r="A11" s="7" t="inlineStr">
        <is>
          <t>Actions closed or verified</t>
        </is>
      </c>
      <c r="B11" s="12">
        <f>COUNTIF(Actions!H5:H29,"Closed")+COUNTIF(Actions!H5:H29,"Verified")</f>
        <v/>
      </c>
    </row>
    <row r="12">
      <c r="A12" s="7" t="inlineStr">
        <is>
          <t>Overdue actions</t>
        </is>
      </c>
      <c r="B12" s="12">
        <f>COUNTIF(Actions!J5:J29,"Overdue")</f>
        <v/>
      </c>
    </row>
    <row r="13">
      <c r="A13" s="7" t="inlineStr">
        <is>
          <t>Stopping points in the cause chain</t>
        </is>
      </c>
      <c r="B13" s="12">
        <f>COUNTIF(Causes!E5:E16,"Looks like*")</f>
        <v/>
      </c>
    </row>
  </sheetData>
  <conditionalFormatting sqref="B4">
    <cfRule type="cellIs" priority="1" operator="equal" dxfId="0">
      <formula>"Low"</formula>
    </cfRule>
    <cfRule type="cellIs" priority="2" operator="equal" dxfId="1">
      <formula>"Medium"</formula>
    </cfRule>
    <cfRule type="cellIs" priority="3" operator="equal" dxfId="2">
      <formula>"High"</formula>
    </cfRule>
    <cfRule type="cellIs" priority="4" operator="equal" dxfId="3">
      <formula>"Extreme"</formula>
    </cfRule>
  </conditionalFormatting>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84"/>
  <sheetViews>
    <sheetView workbookViewId="0">
      <selection activeCell="A1" sqref="A1"/>
    </sheetView>
  </sheetViews>
  <sheetFormatPr baseColWidth="8" defaultRowHeight="15"/>
  <cols>
    <col width="14" customWidth="1" min="1" max="1"/>
    <col width="12" customWidth="1" min="2" max="2"/>
    <col width="22" customWidth="1" min="3" max="3"/>
    <col width="16" customWidth="1" min="4" max="4"/>
    <col width="11" customWidth="1" min="5" max="5"/>
    <col width="11" customWidth="1" min="6" max="6"/>
    <col width="9" customWidth="1" min="7" max="7"/>
    <col width="11" customWidth="1" min="8" max="8"/>
    <col width="14" customWidth="1" min="9" max="9"/>
    <col width="11" customWidth="1" min="10" max="10"/>
    <col width="13" customWidth="1" min="11" max="11"/>
    <col width="12" customWidth="1" min="12" max="12"/>
  </cols>
  <sheetData>
    <row r="1">
      <c r="A1" s="1" t="inlineStr">
        <is>
          <t>LOG OF ALL REPORTS</t>
        </is>
      </c>
    </row>
    <row r="2">
      <c r="A2" s="4" t="inlineStr">
        <is>
          <t>One row per report. Potential risk and band calculate. Use it to see the pattern across the year.</t>
        </is>
      </c>
    </row>
    <row r="4" ht="48" customHeight="1">
      <c r="A4" s="5" t="inlineStr">
        <is>
          <t>ID</t>
        </is>
      </c>
      <c r="B4" s="5" t="inlineStr">
        <is>
          <t>Date</t>
        </is>
      </c>
      <c r="C4" s="5" t="inlineStr">
        <is>
          <t>Type</t>
        </is>
      </c>
      <c r="D4" s="5" t="inlineStr">
        <is>
          <t>Area</t>
        </is>
      </c>
      <c r="E4" s="5" t="inlineStr">
        <is>
          <t>Potential severity (1-5)</t>
        </is>
      </c>
      <c r="F4" s="5" t="inlineStr">
        <is>
          <t>Likelihood (1-5)</t>
        </is>
      </c>
      <c r="G4" s="5" t="inlineStr">
        <is>
          <t>Potential risk</t>
        </is>
      </c>
      <c r="H4" s="5" t="inlineStr">
        <is>
          <t>Band</t>
        </is>
      </c>
      <c r="I4" s="5" t="inlineStr">
        <is>
          <t>Date investigated</t>
        </is>
      </c>
      <c r="J4" s="5" t="inlineStr">
        <is>
          <t>Days to investigate</t>
        </is>
      </c>
      <c r="K4" s="5" t="inlineStr">
        <is>
          <t>Full investigation done (Y/N)</t>
        </is>
      </c>
      <c r="L4" s="5" t="inlineStr">
        <is>
          <t>Status</t>
        </is>
      </c>
    </row>
    <row r="5">
      <c r="A5" s="10" t="inlineStr">
        <is>
          <t>NM-2026-026</t>
        </is>
      </c>
      <c r="B5" s="14" t="n">
        <v>46237</v>
      </c>
      <c r="C5" s="10" t="inlineStr">
        <is>
          <t>Near miss</t>
        </is>
      </c>
      <c r="D5" s="10" t="inlineStr">
        <is>
          <t>Machining</t>
        </is>
      </c>
      <c r="E5" s="17" t="n">
        <v>4</v>
      </c>
      <c r="F5" s="17" t="n">
        <v>2</v>
      </c>
      <c r="G5" s="20">
        <f>IF(OR(E5="",F5=""),"",E5*F5)</f>
        <v/>
      </c>
      <c r="H5" s="13">
        <f>IF(G5="","",IF(G5&lt;=Scales!$B$14,"Low",IF(G5&lt;=Scales!$B$15,"Medium",IF(G5&lt;=Scales!$B$16,"High","Extreme"))))</f>
        <v/>
      </c>
      <c r="I5" s="14" t="n">
        <v>46239</v>
      </c>
      <c r="J5" s="20">
        <f>IF(OR(B5="",I5=""),"",I5-B5)</f>
        <v/>
      </c>
      <c r="K5" s="17" t="inlineStr">
        <is>
          <t>Y</t>
        </is>
      </c>
      <c r="L5" s="10" t="inlineStr">
        <is>
          <t>Closed</t>
        </is>
      </c>
    </row>
    <row r="6">
      <c r="A6" s="10" t="inlineStr">
        <is>
          <t>NM-2026-027</t>
        </is>
      </c>
      <c r="B6" s="14" t="n">
        <v>46246</v>
      </c>
      <c r="C6" s="10" t="inlineStr">
        <is>
          <t>Hazard or unsafe condition</t>
        </is>
      </c>
      <c r="D6" s="10" t="inlineStr">
        <is>
          <t>Assembly</t>
        </is>
      </c>
      <c r="E6" s="17" t="n">
        <v>2</v>
      </c>
      <c r="F6" s="17" t="n">
        <v>3</v>
      </c>
      <c r="G6" s="20">
        <f>IF(OR(E6="",F6=""),"",E6*F6)</f>
        <v/>
      </c>
      <c r="H6" s="13">
        <f>IF(G6="","",IF(G6&lt;=Scales!$B$14,"Low",IF(G6&lt;=Scales!$B$15,"Medium",IF(G6&lt;=Scales!$B$16,"High","Extreme"))))</f>
        <v/>
      </c>
      <c r="I6" s="14" t="n">
        <v>46248</v>
      </c>
      <c r="J6" s="20">
        <f>IF(OR(B6="",I6=""),"",I6-B6)</f>
        <v/>
      </c>
      <c r="K6" s="17" t="inlineStr">
        <is>
          <t>N</t>
        </is>
      </c>
      <c r="L6" s="10" t="inlineStr">
        <is>
          <t>Closed</t>
        </is>
      </c>
    </row>
    <row r="7">
      <c r="A7" s="10" t="inlineStr">
        <is>
          <t>NM-2026-028</t>
        </is>
      </c>
      <c r="B7" s="14" t="n">
        <v>46254</v>
      </c>
      <c r="C7" s="10" t="inlineStr">
        <is>
          <t>Near miss</t>
        </is>
      </c>
      <c r="D7" s="10" t="inlineStr">
        <is>
          <t>Maintenance</t>
        </is>
      </c>
      <c r="E7" s="17" t="n">
        <v>5</v>
      </c>
      <c r="F7" s="17" t="n">
        <v>2</v>
      </c>
      <c r="G7" s="20">
        <f>IF(OR(E7="",F7=""),"",E7*F7)</f>
        <v/>
      </c>
      <c r="H7" s="13">
        <f>IF(G7="","",IF(G7&lt;=Scales!$B$14,"Low",IF(G7&lt;=Scales!$B$15,"Medium",IF(G7&lt;=Scales!$B$16,"High","Extreme"))))</f>
        <v/>
      </c>
      <c r="I7" s="14" t="n">
        <v>46256</v>
      </c>
      <c r="J7" s="20">
        <f>IF(OR(B7="",I7=""),"",I7-B7)</f>
        <v/>
      </c>
      <c r="K7" s="17" t="inlineStr">
        <is>
          <t>Y</t>
        </is>
      </c>
      <c r="L7" s="10" t="inlineStr">
        <is>
          <t>Closed</t>
        </is>
      </c>
    </row>
    <row r="8">
      <c r="A8" s="10" t="inlineStr">
        <is>
          <t>INJ-2026-006</t>
        </is>
      </c>
      <c r="B8" s="14" t="n">
        <v>46260</v>
      </c>
      <c r="C8" s="10" t="inlineStr">
        <is>
          <t>Injury or illness</t>
        </is>
      </c>
      <c r="D8" s="10" t="inlineStr">
        <is>
          <t>Welding</t>
        </is>
      </c>
      <c r="E8" s="17" t="n">
        <v>2</v>
      </c>
      <c r="F8" s="17" t="n">
        <v>3</v>
      </c>
      <c r="G8" s="20">
        <f>IF(OR(E8="",F8=""),"",E8*F8)</f>
        <v/>
      </c>
      <c r="H8" s="13">
        <f>IF(G8="","",IF(G8&lt;=Scales!$B$14,"Low",IF(G8&lt;=Scales!$B$15,"Medium",IF(G8&lt;=Scales!$B$16,"High","Extreme"))))</f>
        <v/>
      </c>
      <c r="I8" s="14" t="n">
        <v>46262</v>
      </c>
      <c r="J8" s="20">
        <f>IF(OR(B8="",I8=""),"",I8-B8)</f>
        <v/>
      </c>
      <c r="K8" s="17" t="inlineStr">
        <is>
          <t>N</t>
        </is>
      </c>
      <c r="L8" s="10" t="inlineStr">
        <is>
          <t>Closed</t>
        </is>
      </c>
    </row>
    <row r="9">
      <c r="A9" s="10" t="inlineStr">
        <is>
          <t>NM-2026-029</t>
        </is>
      </c>
      <c r="B9" s="14" t="n">
        <v>46267</v>
      </c>
      <c r="C9" s="10" t="inlineStr">
        <is>
          <t>Near miss</t>
        </is>
      </c>
      <c r="D9" s="10" t="inlineStr">
        <is>
          <t>Receiving</t>
        </is>
      </c>
      <c r="E9" s="17" t="n">
        <v>3</v>
      </c>
      <c r="F9" s="17" t="n">
        <v>3</v>
      </c>
      <c r="G9" s="20">
        <f>IF(OR(E9="",F9=""),"",E9*F9)</f>
        <v/>
      </c>
      <c r="H9" s="13">
        <f>IF(G9="","",IF(G9&lt;=Scales!$B$14,"Low",IF(G9&lt;=Scales!$B$15,"Medium",IF(G9&lt;=Scales!$B$16,"High","Extreme"))))</f>
        <v/>
      </c>
      <c r="I9" s="14" t="n">
        <v>46269</v>
      </c>
      <c r="J9" s="20">
        <f>IF(OR(B9="",I9=""),"",I9-B9)</f>
        <v/>
      </c>
      <c r="K9" s="17" t="inlineStr">
        <is>
          <t>N</t>
        </is>
      </c>
      <c r="L9" s="10" t="inlineStr">
        <is>
          <t>Closed</t>
        </is>
      </c>
    </row>
    <row r="10">
      <c r="A10" s="10" t="inlineStr">
        <is>
          <t>NM-2026-030</t>
        </is>
      </c>
      <c r="B10" s="14" t="n">
        <v>46274</v>
      </c>
      <c r="C10" s="10" t="inlineStr">
        <is>
          <t>Hazard or unsafe condition</t>
        </is>
      </c>
      <c r="D10" s="10" t="inlineStr">
        <is>
          <t>Shipping</t>
        </is>
      </c>
      <c r="E10" s="17" t="n">
        <v>2</v>
      </c>
      <c r="F10" s="17" t="n">
        <v>2</v>
      </c>
      <c r="G10" s="20">
        <f>IF(OR(E10="",F10=""),"",E10*F10)</f>
        <v/>
      </c>
      <c r="H10" s="13">
        <f>IF(G10="","",IF(G10&lt;=Scales!$B$14,"Low",IF(G10&lt;=Scales!$B$15,"Medium",IF(G10&lt;=Scales!$B$16,"High","Extreme"))))</f>
        <v/>
      </c>
      <c r="I10" s="14" t="n">
        <v>46275</v>
      </c>
      <c r="J10" s="20">
        <f>IF(OR(B10="",I10=""),"",I10-B10)</f>
        <v/>
      </c>
      <c r="K10" s="17" t="inlineStr">
        <is>
          <t>N</t>
        </is>
      </c>
      <c r="L10" s="10" t="inlineStr">
        <is>
          <t>Closed</t>
        </is>
      </c>
    </row>
    <row r="11">
      <c r="A11" s="10" t="inlineStr">
        <is>
          <t>NM-2026-031</t>
        </is>
      </c>
      <c r="B11" s="14" t="n">
        <v>46279</v>
      </c>
      <c r="C11" s="10" t="inlineStr">
        <is>
          <t>Near miss</t>
        </is>
      </c>
      <c r="D11" s="10" t="inlineStr">
        <is>
          <t>Shipping</t>
        </is>
      </c>
      <c r="E11" s="17" t="n">
        <v>5</v>
      </c>
      <c r="F11" s="17" t="n">
        <v>3</v>
      </c>
      <c r="G11" s="20">
        <f>IF(OR(E11="",F11=""),"",E11*F11)</f>
        <v/>
      </c>
      <c r="H11" s="13">
        <f>IF(G11="","",IF(G11&lt;=Scales!$B$14,"Low",IF(G11&lt;=Scales!$B$15,"Medium",IF(G11&lt;=Scales!$B$16,"High","Extreme"))))</f>
        <v/>
      </c>
      <c r="I11" s="14" t="n">
        <v>46281</v>
      </c>
      <c r="J11" s="20">
        <f>IF(OR(B11="",I11=""),"",I11-B11)</f>
        <v/>
      </c>
      <c r="K11" s="17" t="inlineStr">
        <is>
          <t>Y</t>
        </is>
      </c>
      <c r="L11" s="10" t="inlineStr">
        <is>
          <t>Open</t>
        </is>
      </c>
    </row>
    <row r="12">
      <c r="A12" s="10" t="inlineStr">
        <is>
          <t>NM-2026-032</t>
        </is>
      </c>
      <c r="B12" s="14" t="n">
        <v>46287</v>
      </c>
      <c r="C12" s="10" t="inlineStr">
        <is>
          <t>Property damage</t>
        </is>
      </c>
      <c r="D12" s="10" t="inlineStr">
        <is>
          <t>Receiving</t>
        </is>
      </c>
      <c r="E12" s="17" t="n">
        <v>2</v>
      </c>
      <c r="F12" s="17" t="n">
        <v>4</v>
      </c>
      <c r="G12" s="20">
        <f>IF(OR(E12="",F12=""),"",E12*F12)</f>
        <v/>
      </c>
      <c r="H12" s="13">
        <f>IF(G12="","",IF(G12&lt;=Scales!$B$14,"Low",IF(G12&lt;=Scales!$B$15,"Medium",IF(G12&lt;=Scales!$B$16,"High","Extreme"))))</f>
        <v/>
      </c>
      <c r="I12" s="14" t="n">
        <v>46289</v>
      </c>
      <c r="J12" s="20">
        <f>IF(OR(B12="",I12=""),"",I12-B12)</f>
        <v/>
      </c>
      <c r="K12" s="17" t="inlineStr">
        <is>
          <t>N</t>
        </is>
      </c>
      <c r="L12" s="10" t="inlineStr">
        <is>
          <t>Closed</t>
        </is>
      </c>
    </row>
    <row r="13">
      <c r="A13" s="10" t="inlineStr">
        <is>
          <t>NM-2026-033</t>
        </is>
      </c>
      <c r="B13" s="14" t="n">
        <v>46294</v>
      </c>
      <c r="C13" s="10" t="inlineStr">
        <is>
          <t>Near miss</t>
        </is>
      </c>
      <c r="D13" s="10" t="inlineStr">
        <is>
          <t>Machining</t>
        </is>
      </c>
      <c r="E13" s="17" t="n">
        <v>4</v>
      </c>
      <c r="F13" s="17" t="n">
        <v>3</v>
      </c>
      <c r="G13" s="20">
        <f>IF(OR(E13="",F13=""),"",E13*F13)</f>
        <v/>
      </c>
      <c r="H13" s="13">
        <f>IF(G13="","",IF(G13&lt;=Scales!$B$14,"Low",IF(G13&lt;=Scales!$B$15,"Medium",IF(G13&lt;=Scales!$B$16,"High","Extreme"))))</f>
        <v/>
      </c>
      <c r="I13" s="14" t="n"/>
      <c r="J13" s="20">
        <f>IF(OR(B13="",I13=""),"",I13-B13)</f>
        <v/>
      </c>
      <c r="K13" s="17" t="inlineStr">
        <is>
          <t>N</t>
        </is>
      </c>
      <c r="L13" s="10" t="inlineStr">
        <is>
          <t>Open</t>
        </is>
      </c>
    </row>
    <row r="14">
      <c r="A14" s="10" t="inlineStr">
        <is>
          <t>NM-2026-034</t>
        </is>
      </c>
      <c r="B14" s="14" t="n">
        <v>46297</v>
      </c>
      <c r="C14" s="10" t="inlineStr">
        <is>
          <t>Hazard or unsafe condition</t>
        </is>
      </c>
      <c r="D14" s="10" t="inlineStr">
        <is>
          <t>Assembly</t>
        </is>
      </c>
      <c r="E14" s="17" t="n">
        <v>3</v>
      </c>
      <c r="F14" s="17" t="n">
        <v>2</v>
      </c>
      <c r="G14" s="20">
        <f>IF(OR(E14="",F14=""),"",E14*F14)</f>
        <v/>
      </c>
      <c r="H14" s="13">
        <f>IF(G14="","",IF(G14&lt;=Scales!$B$14,"Low",IF(G14&lt;=Scales!$B$15,"Medium",IF(G14&lt;=Scales!$B$16,"High","Extreme"))))</f>
        <v/>
      </c>
      <c r="I14" s="14" t="n"/>
      <c r="J14" s="20">
        <f>IF(OR(B14="",I14=""),"",I14-B14)</f>
        <v/>
      </c>
      <c r="K14" s="17" t="inlineStr">
        <is>
          <t>N</t>
        </is>
      </c>
      <c r="L14" s="10" t="inlineStr">
        <is>
          <t>Open</t>
        </is>
      </c>
    </row>
    <row r="15">
      <c r="A15" s="10" t="n"/>
      <c r="B15" s="14" t="n"/>
      <c r="C15" s="10" t="n"/>
      <c r="D15" s="10" t="n"/>
      <c r="E15" s="17" t="n"/>
      <c r="F15" s="17" t="n"/>
      <c r="G15" s="20">
        <f>IF(OR(E15="",F15=""),"",E15*F15)</f>
        <v/>
      </c>
      <c r="H15" s="13">
        <f>IF(G15="","",IF(G15&lt;=Scales!$B$14,"Low",IF(G15&lt;=Scales!$B$15,"Medium",IF(G15&lt;=Scales!$B$16,"High","Extreme"))))</f>
        <v/>
      </c>
      <c r="I15" s="14" t="n"/>
      <c r="J15" s="20">
        <f>IF(OR(B15="",I15=""),"",I15-B15)</f>
        <v/>
      </c>
      <c r="K15" s="17" t="n"/>
      <c r="L15" s="10" t="n"/>
    </row>
    <row r="16">
      <c r="A16" s="10" t="n"/>
      <c r="B16" s="14" t="n"/>
      <c r="C16" s="10" t="n"/>
      <c r="D16" s="10" t="n"/>
      <c r="E16" s="17" t="n"/>
      <c r="F16" s="17" t="n"/>
      <c r="G16" s="20">
        <f>IF(OR(E16="",F16=""),"",E16*F16)</f>
        <v/>
      </c>
      <c r="H16" s="13">
        <f>IF(G16="","",IF(G16&lt;=Scales!$B$14,"Low",IF(G16&lt;=Scales!$B$15,"Medium",IF(G16&lt;=Scales!$B$16,"High","Extreme"))))</f>
        <v/>
      </c>
      <c r="I16" s="14" t="n"/>
      <c r="J16" s="20">
        <f>IF(OR(B16="",I16=""),"",I16-B16)</f>
        <v/>
      </c>
      <c r="K16" s="17" t="n"/>
      <c r="L16" s="10" t="n"/>
    </row>
    <row r="17">
      <c r="A17" s="10" t="n"/>
      <c r="B17" s="14" t="n"/>
      <c r="C17" s="10" t="n"/>
      <c r="D17" s="10" t="n"/>
      <c r="E17" s="17" t="n"/>
      <c r="F17" s="17" t="n"/>
      <c r="G17" s="20">
        <f>IF(OR(E17="",F17=""),"",E17*F17)</f>
        <v/>
      </c>
      <c r="H17" s="13">
        <f>IF(G17="","",IF(G17&lt;=Scales!$B$14,"Low",IF(G17&lt;=Scales!$B$15,"Medium",IF(G17&lt;=Scales!$B$16,"High","Extreme"))))</f>
        <v/>
      </c>
      <c r="I17" s="14" t="n"/>
      <c r="J17" s="20">
        <f>IF(OR(B17="",I17=""),"",I17-B17)</f>
        <v/>
      </c>
      <c r="K17" s="17" t="n"/>
      <c r="L17" s="10" t="n"/>
    </row>
    <row r="18">
      <c r="A18" s="10" t="n"/>
      <c r="B18" s="14" t="n"/>
      <c r="C18" s="10" t="n"/>
      <c r="D18" s="10" t="n"/>
      <c r="E18" s="17" t="n"/>
      <c r="F18" s="17" t="n"/>
      <c r="G18" s="20">
        <f>IF(OR(E18="",F18=""),"",E18*F18)</f>
        <v/>
      </c>
      <c r="H18" s="13">
        <f>IF(G18="","",IF(G18&lt;=Scales!$B$14,"Low",IF(G18&lt;=Scales!$B$15,"Medium",IF(G18&lt;=Scales!$B$16,"High","Extreme"))))</f>
        <v/>
      </c>
      <c r="I18" s="14" t="n"/>
      <c r="J18" s="20">
        <f>IF(OR(B18="",I18=""),"",I18-B18)</f>
        <v/>
      </c>
      <c r="K18" s="17" t="n"/>
      <c r="L18" s="10" t="n"/>
    </row>
    <row r="19">
      <c r="A19" s="10" t="n"/>
      <c r="B19" s="14" t="n"/>
      <c r="C19" s="10" t="n"/>
      <c r="D19" s="10" t="n"/>
      <c r="E19" s="17" t="n"/>
      <c r="F19" s="17" t="n"/>
      <c r="G19" s="20">
        <f>IF(OR(E19="",F19=""),"",E19*F19)</f>
        <v/>
      </c>
      <c r="H19" s="13">
        <f>IF(G19="","",IF(G19&lt;=Scales!$B$14,"Low",IF(G19&lt;=Scales!$B$15,"Medium",IF(G19&lt;=Scales!$B$16,"High","Extreme"))))</f>
        <v/>
      </c>
      <c r="I19" s="14" t="n"/>
      <c r="J19" s="20">
        <f>IF(OR(B19="",I19=""),"",I19-B19)</f>
        <v/>
      </c>
      <c r="K19" s="17" t="n"/>
      <c r="L19" s="10" t="n"/>
    </row>
    <row r="20">
      <c r="A20" s="10" t="n"/>
      <c r="B20" s="14" t="n"/>
      <c r="C20" s="10" t="n"/>
      <c r="D20" s="10" t="n"/>
      <c r="E20" s="17" t="n"/>
      <c r="F20" s="17" t="n"/>
      <c r="G20" s="20">
        <f>IF(OR(E20="",F20=""),"",E20*F20)</f>
        <v/>
      </c>
      <c r="H20" s="13">
        <f>IF(G20="","",IF(G20&lt;=Scales!$B$14,"Low",IF(G20&lt;=Scales!$B$15,"Medium",IF(G20&lt;=Scales!$B$16,"High","Extreme"))))</f>
        <v/>
      </c>
      <c r="I20" s="14" t="n"/>
      <c r="J20" s="20">
        <f>IF(OR(B20="",I20=""),"",I20-B20)</f>
        <v/>
      </c>
      <c r="K20" s="17" t="n"/>
      <c r="L20" s="10" t="n"/>
    </row>
    <row r="21">
      <c r="A21" s="10" t="n"/>
      <c r="B21" s="14" t="n"/>
      <c r="C21" s="10" t="n"/>
      <c r="D21" s="10" t="n"/>
      <c r="E21" s="17" t="n"/>
      <c r="F21" s="17" t="n"/>
      <c r="G21" s="20">
        <f>IF(OR(E21="",F21=""),"",E21*F21)</f>
        <v/>
      </c>
      <c r="H21" s="13">
        <f>IF(G21="","",IF(G21&lt;=Scales!$B$14,"Low",IF(G21&lt;=Scales!$B$15,"Medium",IF(G21&lt;=Scales!$B$16,"High","Extreme"))))</f>
        <v/>
      </c>
      <c r="I21" s="14" t="n"/>
      <c r="J21" s="20">
        <f>IF(OR(B21="",I21=""),"",I21-B21)</f>
        <v/>
      </c>
      <c r="K21" s="17" t="n"/>
      <c r="L21" s="10" t="n"/>
    </row>
    <row r="22">
      <c r="A22" s="10" t="n"/>
      <c r="B22" s="14" t="n"/>
      <c r="C22" s="10" t="n"/>
      <c r="D22" s="10" t="n"/>
      <c r="E22" s="17" t="n"/>
      <c r="F22" s="17" t="n"/>
      <c r="G22" s="20">
        <f>IF(OR(E22="",F22=""),"",E22*F22)</f>
        <v/>
      </c>
      <c r="H22" s="13">
        <f>IF(G22="","",IF(G22&lt;=Scales!$B$14,"Low",IF(G22&lt;=Scales!$B$15,"Medium",IF(G22&lt;=Scales!$B$16,"High","Extreme"))))</f>
        <v/>
      </c>
      <c r="I22" s="14" t="n"/>
      <c r="J22" s="20">
        <f>IF(OR(B22="",I22=""),"",I22-B22)</f>
        <v/>
      </c>
      <c r="K22" s="17" t="n"/>
      <c r="L22" s="10" t="n"/>
    </row>
    <row r="23">
      <c r="A23" s="10" t="n"/>
      <c r="B23" s="14" t="n"/>
      <c r="C23" s="10" t="n"/>
      <c r="D23" s="10" t="n"/>
      <c r="E23" s="17" t="n"/>
      <c r="F23" s="17" t="n"/>
      <c r="G23" s="20">
        <f>IF(OR(E23="",F23=""),"",E23*F23)</f>
        <v/>
      </c>
      <c r="H23" s="13">
        <f>IF(G23="","",IF(G23&lt;=Scales!$B$14,"Low",IF(G23&lt;=Scales!$B$15,"Medium",IF(G23&lt;=Scales!$B$16,"High","Extreme"))))</f>
        <v/>
      </c>
      <c r="I23" s="14" t="n"/>
      <c r="J23" s="20">
        <f>IF(OR(B23="",I23=""),"",I23-B23)</f>
        <v/>
      </c>
      <c r="K23" s="17" t="n"/>
      <c r="L23" s="10" t="n"/>
    </row>
    <row r="24">
      <c r="A24" s="10" t="n"/>
      <c r="B24" s="14" t="n"/>
      <c r="C24" s="10" t="n"/>
      <c r="D24" s="10" t="n"/>
      <c r="E24" s="17" t="n"/>
      <c r="F24" s="17" t="n"/>
      <c r="G24" s="20">
        <f>IF(OR(E24="",F24=""),"",E24*F24)</f>
        <v/>
      </c>
      <c r="H24" s="13">
        <f>IF(G24="","",IF(G24&lt;=Scales!$B$14,"Low",IF(G24&lt;=Scales!$B$15,"Medium",IF(G24&lt;=Scales!$B$16,"High","Extreme"))))</f>
        <v/>
      </c>
      <c r="I24" s="14" t="n"/>
      <c r="J24" s="20">
        <f>IF(OR(B24="",I24=""),"",I24-B24)</f>
        <v/>
      </c>
      <c r="K24" s="17" t="n"/>
      <c r="L24" s="10" t="n"/>
    </row>
    <row r="25">
      <c r="A25" s="10" t="n"/>
      <c r="B25" s="14" t="n"/>
      <c r="C25" s="10" t="n"/>
      <c r="D25" s="10" t="n"/>
      <c r="E25" s="17" t="n"/>
      <c r="F25" s="17" t="n"/>
      <c r="G25" s="20">
        <f>IF(OR(E25="",F25=""),"",E25*F25)</f>
        <v/>
      </c>
      <c r="H25" s="13">
        <f>IF(G25="","",IF(G25&lt;=Scales!$B$14,"Low",IF(G25&lt;=Scales!$B$15,"Medium",IF(G25&lt;=Scales!$B$16,"High","Extreme"))))</f>
        <v/>
      </c>
      <c r="I25" s="14" t="n"/>
      <c r="J25" s="20">
        <f>IF(OR(B25="",I25=""),"",I25-B25)</f>
        <v/>
      </c>
      <c r="K25" s="17" t="n"/>
      <c r="L25" s="10" t="n"/>
    </row>
    <row r="26">
      <c r="A26" s="10" t="n"/>
      <c r="B26" s="14" t="n"/>
      <c r="C26" s="10" t="n"/>
      <c r="D26" s="10" t="n"/>
      <c r="E26" s="17" t="n"/>
      <c r="F26" s="17" t="n"/>
      <c r="G26" s="20">
        <f>IF(OR(E26="",F26=""),"",E26*F26)</f>
        <v/>
      </c>
      <c r="H26" s="13">
        <f>IF(G26="","",IF(G26&lt;=Scales!$B$14,"Low",IF(G26&lt;=Scales!$B$15,"Medium",IF(G26&lt;=Scales!$B$16,"High","Extreme"))))</f>
        <v/>
      </c>
      <c r="I26" s="14" t="n"/>
      <c r="J26" s="20">
        <f>IF(OR(B26="",I26=""),"",I26-B26)</f>
        <v/>
      </c>
      <c r="K26" s="17" t="n"/>
      <c r="L26" s="10" t="n"/>
    </row>
    <row r="27">
      <c r="A27" s="10" t="n"/>
      <c r="B27" s="14" t="n"/>
      <c r="C27" s="10" t="n"/>
      <c r="D27" s="10" t="n"/>
      <c r="E27" s="17" t="n"/>
      <c r="F27" s="17" t="n"/>
      <c r="G27" s="20">
        <f>IF(OR(E27="",F27=""),"",E27*F27)</f>
        <v/>
      </c>
      <c r="H27" s="13">
        <f>IF(G27="","",IF(G27&lt;=Scales!$B$14,"Low",IF(G27&lt;=Scales!$B$15,"Medium",IF(G27&lt;=Scales!$B$16,"High","Extreme"))))</f>
        <v/>
      </c>
      <c r="I27" s="14" t="n"/>
      <c r="J27" s="20">
        <f>IF(OR(B27="",I27=""),"",I27-B27)</f>
        <v/>
      </c>
      <c r="K27" s="17" t="n"/>
      <c r="L27" s="10" t="n"/>
    </row>
    <row r="28">
      <c r="A28" s="10" t="n"/>
      <c r="B28" s="14" t="n"/>
      <c r="C28" s="10" t="n"/>
      <c r="D28" s="10" t="n"/>
      <c r="E28" s="17" t="n"/>
      <c r="F28" s="17" t="n"/>
      <c r="G28" s="20">
        <f>IF(OR(E28="",F28=""),"",E28*F28)</f>
        <v/>
      </c>
      <c r="H28" s="13">
        <f>IF(G28="","",IF(G28&lt;=Scales!$B$14,"Low",IF(G28&lt;=Scales!$B$15,"Medium",IF(G28&lt;=Scales!$B$16,"High","Extreme"))))</f>
        <v/>
      </c>
      <c r="I28" s="14" t="n"/>
      <c r="J28" s="20">
        <f>IF(OR(B28="",I28=""),"",I28-B28)</f>
        <v/>
      </c>
      <c r="K28" s="17" t="n"/>
      <c r="L28" s="10" t="n"/>
    </row>
    <row r="29">
      <c r="A29" s="10" t="n"/>
      <c r="B29" s="14" t="n"/>
      <c r="C29" s="10" t="n"/>
      <c r="D29" s="10" t="n"/>
      <c r="E29" s="17" t="n"/>
      <c r="F29" s="17" t="n"/>
      <c r="G29" s="20">
        <f>IF(OR(E29="",F29=""),"",E29*F29)</f>
        <v/>
      </c>
      <c r="H29" s="13">
        <f>IF(G29="","",IF(G29&lt;=Scales!$B$14,"Low",IF(G29&lt;=Scales!$B$15,"Medium",IF(G29&lt;=Scales!$B$16,"High","Extreme"))))</f>
        <v/>
      </c>
      <c r="I29" s="14" t="n"/>
      <c r="J29" s="20">
        <f>IF(OR(B29="",I29=""),"",I29-B29)</f>
        <v/>
      </c>
      <c r="K29" s="17" t="n"/>
      <c r="L29" s="10" t="n"/>
    </row>
    <row r="30">
      <c r="A30" s="10" t="n"/>
      <c r="B30" s="14" t="n"/>
      <c r="C30" s="10" t="n"/>
      <c r="D30" s="10" t="n"/>
      <c r="E30" s="17" t="n"/>
      <c r="F30" s="17" t="n"/>
      <c r="G30" s="20">
        <f>IF(OR(E30="",F30=""),"",E30*F30)</f>
        <v/>
      </c>
      <c r="H30" s="13">
        <f>IF(G30="","",IF(G30&lt;=Scales!$B$14,"Low",IF(G30&lt;=Scales!$B$15,"Medium",IF(G30&lt;=Scales!$B$16,"High","Extreme"))))</f>
        <v/>
      </c>
      <c r="I30" s="14" t="n"/>
      <c r="J30" s="20">
        <f>IF(OR(B30="",I30=""),"",I30-B30)</f>
        <v/>
      </c>
      <c r="K30" s="17" t="n"/>
      <c r="L30" s="10" t="n"/>
    </row>
    <row r="31">
      <c r="A31" s="10" t="n"/>
      <c r="B31" s="14" t="n"/>
      <c r="C31" s="10" t="n"/>
      <c r="D31" s="10" t="n"/>
      <c r="E31" s="17" t="n"/>
      <c r="F31" s="17" t="n"/>
      <c r="G31" s="20">
        <f>IF(OR(E31="",F31=""),"",E31*F31)</f>
        <v/>
      </c>
      <c r="H31" s="13">
        <f>IF(G31="","",IF(G31&lt;=Scales!$B$14,"Low",IF(G31&lt;=Scales!$B$15,"Medium",IF(G31&lt;=Scales!$B$16,"High","Extreme"))))</f>
        <v/>
      </c>
      <c r="I31" s="14" t="n"/>
      <c r="J31" s="20">
        <f>IF(OR(B31="",I31=""),"",I31-B31)</f>
        <v/>
      </c>
      <c r="K31" s="17" t="n"/>
      <c r="L31" s="10" t="n"/>
    </row>
    <row r="32">
      <c r="A32" s="10" t="n"/>
      <c r="B32" s="14" t="n"/>
      <c r="C32" s="10" t="n"/>
      <c r="D32" s="10" t="n"/>
      <c r="E32" s="17" t="n"/>
      <c r="F32" s="17" t="n"/>
      <c r="G32" s="20">
        <f>IF(OR(E32="",F32=""),"",E32*F32)</f>
        <v/>
      </c>
      <c r="H32" s="13">
        <f>IF(G32="","",IF(G32&lt;=Scales!$B$14,"Low",IF(G32&lt;=Scales!$B$15,"Medium",IF(G32&lt;=Scales!$B$16,"High","Extreme"))))</f>
        <v/>
      </c>
      <c r="I32" s="14" t="n"/>
      <c r="J32" s="20">
        <f>IF(OR(B32="",I32=""),"",I32-B32)</f>
        <v/>
      </c>
      <c r="K32" s="17" t="n"/>
      <c r="L32" s="10" t="n"/>
    </row>
    <row r="33">
      <c r="A33" s="10" t="n"/>
      <c r="B33" s="14" t="n"/>
      <c r="C33" s="10" t="n"/>
      <c r="D33" s="10" t="n"/>
      <c r="E33" s="17" t="n"/>
      <c r="F33" s="17" t="n"/>
      <c r="G33" s="20">
        <f>IF(OR(E33="",F33=""),"",E33*F33)</f>
        <v/>
      </c>
      <c r="H33" s="13">
        <f>IF(G33="","",IF(G33&lt;=Scales!$B$14,"Low",IF(G33&lt;=Scales!$B$15,"Medium",IF(G33&lt;=Scales!$B$16,"High","Extreme"))))</f>
        <v/>
      </c>
      <c r="I33" s="14" t="n"/>
      <c r="J33" s="20">
        <f>IF(OR(B33="",I33=""),"",I33-B33)</f>
        <v/>
      </c>
      <c r="K33" s="17" t="n"/>
      <c r="L33" s="10" t="n"/>
    </row>
    <row r="34">
      <c r="A34" s="10" t="n"/>
      <c r="B34" s="14" t="n"/>
      <c r="C34" s="10" t="n"/>
      <c r="D34" s="10" t="n"/>
      <c r="E34" s="17" t="n"/>
      <c r="F34" s="17" t="n"/>
      <c r="G34" s="20">
        <f>IF(OR(E34="",F34=""),"",E34*F34)</f>
        <v/>
      </c>
      <c r="H34" s="13">
        <f>IF(G34="","",IF(G34&lt;=Scales!$B$14,"Low",IF(G34&lt;=Scales!$B$15,"Medium",IF(G34&lt;=Scales!$B$16,"High","Extreme"))))</f>
        <v/>
      </c>
      <c r="I34" s="14" t="n"/>
      <c r="J34" s="20">
        <f>IF(OR(B34="",I34=""),"",I34-B34)</f>
        <v/>
      </c>
      <c r="K34" s="17" t="n"/>
      <c r="L34" s="10" t="n"/>
    </row>
    <row r="35">
      <c r="A35" s="10" t="n"/>
      <c r="B35" s="14" t="n"/>
      <c r="C35" s="10" t="n"/>
      <c r="D35" s="10" t="n"/>
      <c r="E35" s="17" t="n"/>
      <c r="F35" s="17" t="n"/>
      <c r="G35" s="20">
        <f>IF(OR(E35="",F35=""),"",E35*F35)</f>
        <v/>
      </c>
      <c r="H35" s="13">
        <f>IF(G35="","",IF(G35&lt;=Scales!$B$14,"Low",IF(G35&lt;=Scales!$B$15,"Medium",IF(G35&lt;=Scales!$B$16,"High","Extreme"))))</f>
        <v/>
      </c>
      <c r="I35" s="14" t="n"/>
      <c r="J35" s="20">
        <f>IF(OR(B35="",I35=""),"",I35-B35)</f>
        <v/>
      </c>
      <c r="K35" s="17" t="n"/>
      <c r="L35" s="10" t="n"/>
    </row>
    <row r="36">
      <c r="A36" s="10" t="n"/>
      <c r="B36" s="14" t="n"/>
      <c r="C36" s="10" t="n"/>
      <c r="D36" s="10" t="n"/>
      <c r="E36" s="17" t="n"/>
      <c r="F36" s="17" t="n"/>
      <c r="G36" s="20">
        <f>IF(OR(E36="",F36=""),"",E36*F36)</f>
        <v/>
      </c>
      <c r="H36" s="13">
        <f>IF(G36="","",IF(G36&lt;=Scales!$B$14,"Low",IF(G36&lt;=Scales!$B$15,"Medium",IF(G36&lt;=Scales!$B$16,"High","Extreme"))))</f>
        <v/>
      </c>
      <c r="I36" s="14" t="n"/>
      <c r="J36" s="20">
        <f>IF(OR(B36="",I36=""),"",I36-B36)</f>
        <v/>
      </c>
      <c r="K36" s="17" t="n"/>
      <c r="L36" s="10" t="n"/>
    </row>
    <row r="37">
      <c r="A37" s="10" t="n"/>
      <c r="B37" s="14" t="n"/>
      <c r="C37" s="10" t="n"/>
      <c r="D37" s="10" t="n"/>
      <c r="E37" s="17" t="n"/>
      <c r="F37" s="17" t="n"/>
      <c r="G37" s="20">
        <f>IF(OR(E37="",F37=""),"",E37*F37)</f>
        <v/>
      </c>
      <c r="H37" s="13">
        <f>IF(G37="","",IF(G37&lt;=Scales!$B$14,"Low",IF(G37&lt;=Scales!$B$15,"Medium",IF(G37&lt;=Scales!$B$16,"High","Extreme"))))</f>
        <v/>
      </c>
      <c r="I37" s="14" t="n"/>
      <c r="J37" s="20">
        <f>IF(OR(B37="",I37=""),"",I37-B37)</f>
        <v/>
      </c>
      <c r="K37" s="17" t="n"/>
      <c r="L37" s="10" t="n"/>
    </row>
    <row r="38">
      <c r="A38" s="10" t="n"/>
      <c r="B38" s="14" t="n"/>
      <c r="C38" s="10" t="n"/>
      <c r="D38" s="10" t="n"/>
      <c r="E38" s="17" t="n"/>
      <c r="F38" s="17" t="n"/>
      <c r="G38" s="20">
        <f>IF(OR(E38="",F38=""),"",E38*F38)</f>
        <v/>
      </c>
      <c r="H38" s="13">
        <f>IF(G38="","",IF(G38&lt;=Scales!$B$14,"Low",IF(G38&lt;=Scales!$B$15,"Medium",IF(G38&lt;=Scales!$B$16,"High","Extreme"))))</f>
        <v/>
      </c>
      <c r="I38" s="14" t="n"/>
      <c r="J38" s="20">
        <f>IF(OR(B38="",I38=""),"",I38-B38)</f>
        <v/>
      </c>
      <c r="K38" s="17" t="n"/>
      <c r="L38" s="10" t="n"/>
    </row>
    <row r="39">
      <c r="A39" s="10" t="n"/>
      <c r="B39" s="14" t="n"/>
      <c r="C39" s="10" t="n"/>
      <c r="D39" s="10" t="n"/>
      <c r="E39" s="17" t="n"/>
      <c r="F39" s="17" t="n"/>
      <c r="G39" s="20">
        <f>IF(OR(E39="",F39=""),"",E39*F39)</f>
        <v/>
      </c>
      <c r="H39" s="13">
        <f>IF(G39="","",IF(G39&lt;=Scales!$B$14,"Low",IF(G39&lt;=Scales!$B$15,"Medium",IF(G39&lt;=Scales!$B$16,"High","Extreme"))))</f>
        <v/>
      </c>
      <c r="I39" s="14" t="n"/>
      <c r="J39" s="20">
        <f>IF(OR(B39="",I39=""),"",I39-B39)</f>
        <v/>
      </c>
      <c r="K39" s="17" t="n"/>
      <c r="L39" s="10" t="n"/>
    </row>
    <row r="40">
      <c r="A40" s="10" t="n"/>
      <c r="B40" s="14" t="n"/>
      <c r="C40" s="10" t="n"/>
      <c r="D40" s="10" t="n"/>
      <c r="E40" s="17" t="n"/>
      <c r="F40" s="17" t="n"/>
      <c r="G40" s="20">
        <f>IF(OR(E40="",F40=""),"",E40*F40)</f>
        <v/>
      </c>
      <c r="H40" s="13">
        <f>IF(G40="","",IF(G40&lt;=Scales!$B$14,"Low",IF(G40&lt;=Scales!$B$15,"Medium",IF(G40&lt;=Scales!$B$16,"High","Extreme"))))</f>
        <v/>
      </c>
      <c r="I40" s="14" t="n"/>
      <c r="J40" s="20">
        <f>IF(OR(B40="",I40=""),"",I40-B40)</f>
        <v/>
      </c>
      <c r="K40" s="17" t="n"/>
      <c r="L40" s="10" t="n"/>
    </row>
    <row r="41">
      <c r="A41" s="10" t="n"/>
      <c r="B41" s="14" t="n"/>
      <c r="C41" s="10" t="n"/>
      <c r="D41" s="10" t="n"/>
      <c r="E41" s="17" t="n"/>
      <c r="F41" s="17" t="n"/>
      <c r="G41" s="20">
        <f>IF(OR(E41="",F41=""),"",E41*F41)</f>
        <v/>
      </c>
      <c r="H41" s="13">
        <f>IF(G41="","",IF(G41&lt;=Scales!$B$14,"Low",IF(G41&lt;=Scales!$B$15,"Medium",IF(G41&lt;=Scales!$B$16,"High","Extreme"))))</f>
        <v/>
      </c>
      <c r="I41" s="14" t="n"/>
      <c r="J41" s="20">
        <f>IF(OR(B41="",I41=""),"",I41-B41)</f>
        <v/>
      </c>
      <c r="K41" s="17" t="n"/>
      <c r="L41" s="10" t="n"/>
    </row>
    <row r="42">
      <c r="A42" s="10" t="n"/>
      <c r="B42" s="14" t="n"/>
      <c r="C42" s="10" t="n"/>
      <c r="D42" s="10" t="n"/>
      <c r="E42" s="17" t="n"/>
      <c r="F42" s="17" t="n"/>
      <c r="G42" s="20">
        <f>IF(OR(E42="",F42=""),"",E42*F42)</f>
        <v/>
      </c>
      <c r="H42" s="13">
        <f>IF(G42="","",IF(G42&lt;=Scales!$B$14,"Low",IF(G42&lt;=Scales!$B$15,"Medium",IF(G42&lt;=Scales!$B$16,"High","Extreme"))))</f>
        <v/>
      </c>
      <c r="I42" s="14" t="n"/>
      <c r="J42" s="20">
        <f>IF(OR(B42="",I42=""),"",I42-B42)</f>
        <v/>
      </c>
      <c r="K42" s="17" t="n"/>
      <c r="L42" s="10" t="n"/>
    </row>
    <row r="43">
      <c r="A43" s="10" t="n"/>
      <c r="B43" s="14" t="n"/>
      <c r="C43" s="10" t="n"/>
      <c r="D43" s="10" t="n"/>
      <c r="E43" s="17" t="n"/>
      <c r="F43" s="17" t="n"/>
      <c r="G43" s="20">
        <f>IF(OR(E43="",F43=""),"",E43*F43)</f>
        <v/>
      </c>
      <c r="H43" s="13">
        <f>IF(G43="","",IF(G43&lt;=Scales!$B$14,"Low",IF(G43&lt;=Scales!$B$15,"Medium",IF(G43&lt;=Scales!$B$16,"High","Extreme"))))</f>
        <v/>
      </c>
      <c r="I43" s="14" t="n"/>
      <c r="J43" s="20">
        <f>IF(OR(B43="",I43=""),"",I43-B43)</f>
        <v/>
      </c>
      <c r="K43" s="17" t="n"/>
      <c r="L43" s="10" t="n"/>
    </row>
    <row r="44">
      <c r="A44" s="10" t="n"/>
      <c r="B44" s="14" t="n"/>
      <c r="C44" s="10" t="n"/>
      <c r="D44" s="10" t="n"/>
      <c r="E44" s="17" t="n"/>
      <c r="F44" s="17" t="n"/>
      <c r="G44" s="20">
        <f>IF(OR(E44="",F44=""),"",E44*F44)</f>
        <v/>
      </c>
      <c r="H44" s="13">
        <f>IF(G44="","",IF(G44&lt;=Scales!$B$14,"Low",IF(G44&lt;=Scales!$B$15,"Medium",IF(G44&lt;=Scales!$B$16,"High","Extreme"))))</f>
        <v/>
      </c>
      <c r="I44" s="14" t="n"/>
      <c r="J44" s="20">
        <f>IF(OR(B44="",I44=""),"",I44-B44)</f>
        <v/>
      </c>
      <c r="K44" s="17" t="n"/>
      <c r="L44" s="10" t="n"/>
    </row>
    <row r="45">
      <c r="A45" s="10" t="n"/>
      <c r="B45" s="14" t="n"/>
      <c r="C45" s="10" t="n"/>
      <c r="D45" s="10" t="n"/>
      <c r="E45" s="17" t="n"/>
      <c r="F45" s="17" t="n"/>
      <c r="G45" s="20">
        <f>IF(OR(E45="",F45=""),"",E45*F45)</f>
        <v/>
      </c>
      <c r="H45" s="13">
        <f>IF(G45="","",IF(G45&lt;=Scales!$B$14,"Low",IF(G45&lt;=Scales!$B$15,"Medium",IF(G45&lt;=Scales!$B$16,"High","Extreme"))))</f>
        <v/>
      </c>
      <c r="I45" s="14" t="n"/>
      <c r="J45" s="20">
        <f>IF(OR(B45="",I45=""),"",I45-B45)</f>
        <v/>
      </c>
      <c r="K45" s="17" t="n"/>
      <c r="L45" s="10" t="n"/>
    </row>
    <row r="46">
      <c r="A46" s="10" t="n"/>
      <c r="B46" s="14" t="n"/>
      <c r="C46" s="10" t="n"/>
      <c r="D46" s="10" t="n"/>
      <c r="E46" s="17" t="n"/>
      <c r="F46" s="17" t="n"/>
      <c r="G46" s="20">
        <f>IF(OR(E46="",F46=""),"",E46*F46)</f>
        <v/>
      </c>
      <c r="H46" s="13">
        <f>IF(G46="","",IF(G46&lt;=Scales!$B$14,"Low",IF(G46&lt;=Scales!$B$15,"Medium",IF(G46&lt;=Scales!$B$16,"High","Extreme"))))</f>
        <v/>
      </c>
      <c r="I46" s="14" t="n"/>
      <c r="J46" s="20">
        <f>IF(OR(B46="",I46=""),"",I46-B46)</f>
        <v/>
      </c>
      <c r="K46" s="17" t="n"/>
      <c r="L46" s="10" t="n"/>
    </row>
    <row r="47">
      <c r="A47" s="10" t="n"/>
      <c r="B47" s="14" t="n"/>
      <c r="C47" s="10" t="n"/>
      <c r="D47" s="10" t="n"/>
      <c r="E47" s="17" t="n"/>
      <c r="F47" s="17" t="n"/>
      <c r="G47" s="20">
        <f>IF(OR(E47="",F47=""),"",E47*F47)</f>
        <v/>
      </c>
      <c r="H47" s="13">
        <f>IF(G47="","",IF(G47&lt;=Scales!$B$14,"Low",IF(G47&lt;=Scales!$B$15,"Medium",IF(G47&lt;=Scales!$B$16,"High","Extreme"))))</f>
        <v/>
      </c>
      <c r="I47" s="14" t="n"/>
      <c r="J47" s="20">
        <f>IF(OR(B47="",I47=""),"",I47-B47)</f>
        <v/>
      </c>
      <c r="K47" s="17" t="n"/>
      <c r="L47" s="10" t="n"/>
    </row>
    <row r="48">
      <c r="A48" s="10" t="n"/>
      <c r="B48" s="14" t="n"/>
      <c r="C48" s="10" t="n"/>
      <c r="D48" s="10" t="n"/>
      <c r="E48" s="17" t="n"/>
      <c r="F48" s="17" t="n"/>
      <c r="G48" s="20">
        <f>IF(OR(E48="",F48=""),"",E48*F48)</f>
        <v/>
      </c>
      <c r="H48" s="13">
        <f>IF(G48="","",IF(G48&lt;=Scales!$B$14,"Low",IF(G48&lt;=Scales!$B$15,"Medium",IF(G48&lt;=Scales!$B$16,"High","Extreme"))))</f>
        <v/>
      </c>
      <c r="I48" s="14" t="n"/>
      <c r="J48" s="20">
        <f>IF(OR(B48="",I48=""),"",I48-B48)</f>
        <v/>
      </c>
      <c r="K48" s="17" t="n"/>
      <c r="L48" s="10" t="n"/>
    </row>
    <row r="49">
      <c r="A49" s="10" t="n"/>
      <c r="B49" s="14" t="n"/>
      <c r="C49" s="10" t="n"/>
      <c r="D49" s="10" t="n"/>
      <c r="E49" s="17" t="n"/>
      <c r="F49" s="17" t="n"/>
      <c r="G49" s="20">
        <f>IF(OR(E49="",F49=""),"",E49*F49)</f>
        <v/>
      </c>
      <c r="H49" s="13">
        <f>IF(G49="","",IF(G49&lt;=Scales!$B$14,"Low",IF(G49&lt;=Scales!$B$15,"Medium",IF(G49&lt;=Scales!$B$16,"High","Extreme"))))</f>
        <v/>
      </c>
      <c r="I49" s="14" t="n"/>
      <c r="J49" s="20">
        <f>IF(OR(B49="",I49=""),"",I49-B49)</f>
        <v/>
      </c>
      <c r="K49" s="17" t="n"/>
      <c r="L49" s="10" t="n"/>
    </row>
    <row r="50">
      <c r="A50" s="10" t="n"/>
      <c r="B50" s="14" t="n"/>
      <c r="C50" s="10" t="n"/>
      <c r="D50" s="10" t="n"/>
      <c r="E50" s="17" t="n"/>
      <c r="F50" s="17" t="n"/>
      <c r="G50" s="20">
        <f>IF(OR(E50="",F50=""),"",E50*F50)</f>
        <v/>
      </c>
      <c r="H50" s="13">
        <f>IF(G50="","",IF(G50&lt;=Scales!$B$14,"Low",IF(G50&lt;=Scales!$B$15,"Medium",IF(G50&lt;=Scales!$B$16,"High","Extreme"))))</f>
        <v/>
      </c>
      <c r="I50" s="14" t="n"/>
      <c r="J50" s="20">
        <f>IF(OR(B50="",I50=""),"",I50-B50)</f>
        <v/>
      </c>
      <c r="K50" s="17" t="n"/>
      <c r="L50" s="10" t="n"/>
    </row>
    <row r="51">
      <c r="A51" s="10" t="n"/>
      <c r="B51" s="14" t="n"/>
      <c r="C51" s="10" t="n"/>
      <c r="D51" s="10" t="n"/>
      <c r="E51" s="17" t="n"/>
      <c r="F51" s="17" t="n"/>
      <c r="G51" s="20">
        <f>IF(OR(E51="",F51=""),"",E51*F51)</f>
        <v/>
      </c>
      <c r="H51" s="13">
        <f>IF(G51="","",IF(G51&lt;=Scales!$B$14,"Low",IF(G51&lt;=Scales!$B$15,"Medium",IF(G51&lt;=Scales!$B$16,"High","Extreme"))))</f>
        <v/>
      </c>
      <c r="I51" s="14" t="n"/>
      <c r="J51" s="20">
        <f>IF(OR(B51="",I51=""),"",I51-B51)</f>
        <v/>
      </c>
      <c r="K51" s="17" t="n"/>
      <c r="L51" s="10" t="n"/>
    </row>
    <row r="52">
      <c r="A52" s="10" t="n"/>
      <c r="B52" s="14" t="n"/>
      <c r="C52" s="10" t="n"/>
      <c r="D52" s="10" t="n"/>
      <c r="E52" s="17" t="n"/>
      <c r="F52" s="17" t="n"/>
      <c r="G52" s="20">
        <f>IF(OR(E52="",F52=""),"",E52*F52)</f>
        <v/>
      </c>
      <c r="H52" s="13">
        <f>IF(G52="","",IF(G52&lt;=Scales!$B$14,"Low",IF(G52&lt;=Scales!$B$15,"Medium",IF(G52&lt;=Scales!$B$16,"High","Extreme"))))</f>
        <v/>
      </c>
      <c r="I52" s="14" t="n"/>
      <c r="J52" s="20">
        <f>IF(OR(B52="",I52=""),"",I52-B52)</f>
        <v/>
      </c>
      <c r="K52" s="17" t="n"/>
      <c r="L52" s="10" t="n"/>
    </row>
    <row r="53">
      <c r="A53" s="10" t="n"/>
      <c r="B53" s="14" t="n"/>
      <c r="C53" s="10" t="n"/>
      <c r="D53" s="10" t="n"/>
      <c r="E53" s="17" t="n"/>
      <c r="F53" s="17" t="n"/>
      <c r="G53" s="20">
        <f>IF(OR(E53="",F53=""),"",E53*F53)</f>
        <v/>
      </c>
      <c r="H53" s="13">
        <f>IF(G53="","",IF(G53&lt;=Scales!$B$14,"Low",IF(G53&lt;=Scales!$B$15,"Medium",IF(G53&lt;=Scales!$B$16,"High","Extreme"))))</f>
        <v/>
      </c>
      <c r="I53" s="14" t="n"/>
      <c r="J53" s="20">
        <f>IF(OR(B53="",I53=""),"",I53-B53)</f>
        <v/>
      </c>
      <c r="K53" s="17" t="n"/>
      <c r="L53" s="10" t="n"/>
    </row>
    <row r="54">
      <c r="A54" s="10" t="n"/>
      <c r="B54" s="14" t="n"/>
      <c r="C54" s="10" t="n"/>
      <c r="D54" s="10" t="n"/>
      <c r="E54" s="17" t="n"/>
      <c r="F54" s="17" t="n"/>
      <c r="G54" s="20">
        <f>IF(OR(E54="",F54=""),"",E54*F54)</f>
        <v/>
      </c>
      <c r="H54" s="13">
        <f>IF(G54="","",IF(G54&lt;=Scales!$B$14,"Low",IF(G54&lt;=Scales!$B$15,"Medium",IF(G54&lt;=Scales!$B$16,"High","Extreme"))))</f>
        <v/>
      </c>
      <c r="I54" s="14" t="n"/>
      <c r="J54" s="20">
        <f>IF(OR(B54="",I54=""),"",I54-B54)</f>
        <v/>
      </c>
      <c r="K54" s="17" t="n"/>
      <c r="L54" s="10" t="n"/>
    </row>
    <row r="55">
      <c r="A55" s="10" t="n"/>
      <c r="B55" s="14" t="n"/>
      <c r="C55" s="10" t="n"/>
      <c r="D55" s="10" t="n"/>
      <c r="E55" s="17" t="n"/>
      <c r="F55" s="17" t="n"/>
      <c r="G55" s="20">
        <f>IF(OR(E55="",F55=""),"",E55*F55)</f>
        <v/>
      </c>
      <c r="H55" s="13">
        <f>IF(G55="","",IF(G55&lt;=Scales!$B$14,"Low",IF(G55&lt;=Scales!$B$15,"Medium",IF(G55&lt;=Scales!$B$16,"High","Extreme"))))</f>
        <v/>
      </c>
      <c r="I55" s="14" t="n"/>
      <c r="J55" s="20">
        <f>IF(OR(B55="",I55=""),"",I55-B55)</f>
        <v/>
      </c>
      <c r="K55" s="17" t="n"/>
      <c r="L55" s="10" t="n"/>
    </row>
    <row r="56">
      <c r="A56" s="10" t="n"/>
      <c r="B56" s="14" t="n"/>
      <c r="C56" s="10" t="n"/>
      <c r="D56" s="10" t="n"/>
      <c r="E56" s="17" t="n"/>
      <c r="F56" s="17" t="n"/>
      <c r="G56" s="20">
        <f>IF(OR(E56="",F56=""),"",E56*F56)</f>
        <v/>
      </c>
      <c r="H56" s="13">
        <f>IF(G56="","",IF(G56&lt;=Scales!$B$14,"Low",IF(G56&lt;=Scales!$B$15,"Medium",IF(G56&lt;=Scales!$B$16,"High","Extreme"))))</f>
        <v/>
      </c>
      <c r="I56" s="14" t="n"/>
      <c r="J56" s="20">
        <f>IF(OR(B56="",I56=""),"",I56-B56)</f>
        <v/>
      </c>
      <c r="K56" s="17" t="n"/>
      <c r="L56" s="10" t="n"/>
    </row>
    <row r="57">
      <c r="A57" s="10" t="n"/>
      <c r="B57" s="14" t="n"/>
      <c r="C57" s="10" t="n"/>
      <c r="D57" s="10" t="n"/>
      <c r="E57" s="17" t="n"/>
      <c r="F57" s="17" t="n"/>
      <c r="G57" s="20">
        <f>IF(OR(E57="",F57=""),"",E57*F57)</f>
        <v/>
      </c>
      <c r="H57" s="13">
        <f>IF(G57="","",IF(G57&lt;=Scales!$B$14,"Low",IF(G57&lt;=Scales!$B$15,"Medium",IF(G57&lt;=Scales!$B$16,"High","Extreme"))))</f>
        <v/>
      </c>
      <c r="I57" s="14" t="n"/>
      <c r="J57" s="20">
        <f>IF(OR(B57="",I57=""),"",I57-B57)</f>
        <v/>
      </c>
      <c r="K57" s="17" t="n"/>
      <c r="L57" s="10" t="n"/>
    </row>
    <row r="58">
      <c r="A58" s="10" t="n"/>
      <c r="B58" s="14" t="n"/>
      <c r="C58" s="10" t="n"/>
      <c r="D58" s="10" t="n"/>
      <c r="E58" s="17" t="n"/>
      <c r="F58" s="17" t="n"/>
      <c r="G58" s="20">
        <f>IF(OR(E58="",F58=""),"",E58*F58)</f>
        <v/>
      </c>
      <c r="H58" s="13">
        <f>IF(G58="","",IF(G58&lt;=Scales!$B$14,"Low",IF(G58&lt;=Scales!$B$15,"Medium",IF(G58&lt;=Scales!$B$16,"High","Extreme"))))</f>
        <v/>
      </c>
      <c r="I58" s="14" t="n"/>
      <c r="J58" s="20">
        <f>IF(OR(B58="",I58=""),"",I58-B58)</f>
        <v/>
      </c>
      <c r="K58" s="17" t="n"/>
      <c r="L58" s="10" t="n"/>
    </row>
    <row r="59">
      <c r="A59" s="10" t="n"/>
      <c r="B59" s="14" t="n"/>
      <c r="C59" s="10" t="n"/>
      <c r="D59" s="10" t="n"/>
      <c r="E59" s="17" t="n"/>
      <c r="F59" s="17" t="n"/>
      <c r="G59" s="20">
        <f>IF(OR(E59="",F59=""),"",E59*F59)</f>
        <v/>
      </c>
      <c r="H59" s="13">
        <f>IF(G59="","",IF(G59&lt;=Scales!$B$14,"Low",IF(G59&lt;=Scales!$B$15,"Medium",IF(G59&lt;=Scales!$B$16,"High","Extreme"))))</f>
        <v/>
      </c>
      <c r="I59" s="14" t="n"/>
      <c r="J59" s="20">
        <f>IF(OR(B59="",I59=""),"",I59-B59)</f>
        <v/>
      </c>
      <c r="K59" s="17" t="n"/>
      <c r="L59" s="10" t="n"/>
    </row>
    <row r="60">
      <c r="A60" s="10" t="n"/>
      <c r="B60" s="14" t="n"/>
      <c r="C60" s="10" t="n"/>
      <c r="D60" s="10" t="n"/>
      <c r="E60" s="17" t="n"/>
      <c r="F60" s="17" t="n"/>
      <c r="G60" s="20">
        <f>IF(OR(E60="",F60=""),"",E60*F60)</f>
        <v/>
      </c>
      <c r="H60" s="13">
        <f>IF(G60="","",IF(G60&lt;=Scales!$B$14,"Low",IF(G60&lt;=Scales!$B$15,"Medium",IF(G60&lt;=Scales!$B$16,"High","Extreme"))))</f>
        <v/>
      </c>
      <c r="I60" s="14" t="n"/>
      <c r="J60" s="20">
        <f>IF(OR(B60="",I60=""),"",I60-B60)</f>
        <v/>
      </c>
      <c r="K60" s="17" t="n"/>
      <c r="L60" s="10" t="n"/>
    </row>
    <row r="61">
      <c r="A61" s="10" t="n"/>
      <c r="B61" s="14" t="n"/>
      <c r="C61" s="10" t="n"/>
      <c r="D61" s="10" t="n"/>
      <c r="E61" s="17" t="n"/>
      <c r="F61" s="17" t="n"/>
      <c r="G61" s="20">
        <f>IF(OR(E61="",F61=""),"",E61*F61)</f>
        <v/>
      </c>
      <c r="H61" s="13">
        <f>IF(G61="","",IF(G61&lt;=Scales!$B$14,"Low",IF(G61&lt;=Scales!$B$15,"Medium",IF(G61&lt;=Scales!$B$16,"High","Extreme"))))</f>
        <v/>
      </c>
      <c r="I61" s="14" t="n"/>
      <c r="J61" s="20">
        <f>IF(OR(B61="",I61=""),"",I61-B61)</f>
        <v/>
      </c>
      <c r="K61" s="17" t="n"/>
      <c r="L61" s="10" t="n"/>
    </row>
    <row r="62">
      <c r="A62" s="10" t="n"/>
      <c r="B62" s="14" t="n"/>
      <c r="C62" s="10" t="n"/>
      <c r="D62" s="10" t="n"/>
      <c r="E62" s="17" t="n"/>
      <c r="F62" s="17" t="n"/>
      <c r="G62" s="20">
        <f>IF(OR(E62="",F62=""),"",E62*F62)</f>
        <v/>
      </c>
      <c r="H62" s="13">
        <f>IF(G62="","",IF(G62&lt;=Scales!$B$14,"Low",IF(G62&lt;=Scales!$B$15,"Medium",IF(G62&lt;=Scales!$B$16,"High","Extreme"))))</f>
        <v/>
      </c>
      <c r="I62" s="14" t="n"/>
      <c r="J62" s="20">
        <f>IF(OR(B62="",I62=""),"",I62-B62)</f>
        <v/>
      </c>
      <c r="K62" s="17" t="n"/>
      <c r="L62" s="10" t="n"/>
    </row>
    <row r="63">
      <c r="A63" s="10" t="n"/>
      <c r="B63" s="14" t="n"/>
      <c r="C63" s="10" t="n"/>
      <c r="D63" s="10" t="n"/>
      <c r="E63" s="17" t="n"/>
      <c r="F63" s="17" t="n"/>
      <c r="G63" s="20">
        <f>IF(OR(E63="",F63=""),"",E63*F63)</f>
        <v/>
      </c>
      <c r="H63" s="13">
        <f>IF(G63="","",IF(G63&lt;=Scales!$B$14,"Low",IF(G63&lt;=Scales!$B$15,"Medium",IF(G63&lt;=Scales!$B$16,"High","Extreme"))))</f>
        <v/>
      </c>
      <c r="I63" s="14" t="n"/>
      <c r="J63" s="20">
        <f>IF(OR(B63="",I63=""),"",I63-B63)</f>
        <v/>
      </c>
      <c r="K63" s="17" t="n"/>
      <c r="L63" s="10" t="n"/>
    </row>
    <row r="64">
      <c r="A64" s="10" t="n"/>
      <c r="B64" s="14" t="n"/>
      <c r="C64" s="10" t="n"/>
      <c r="D64" s="10" t="n"/>
      <c r="E64" s="17" t="n"/>
      <c r="F64" s="17" t="n"/>
      <c r="G64" s="20">
        <f>IF(OR(E64="",F64=""),"",E64*F64)</f>
        <v/>
      </c>
      <c r="H64" s="13">
        <f>IF(G64="","",IF(G64&lt;=Scales!$B$14,"Low",IF(G64&lt;=Scales!$B$15,"Medium",IF(G64&lt;=Scales!$B$16,"High","Extreme"))))</f>
        <v/>
      </c>
      <c r="I64" s="14" t="n"/>
      <c r="J64" s="20">
        <f>IF(OR(B64="",I64=""),"",I64-B64)</f>
        <v/>
      </c>
      <c r="K64" s="17" t="n"/>
      <c r="L64" s="10" t="n"/>
    </row>
    <row r="65">
      <c r="A65" s="10" t="n"/>
      <c r="B65" s="14" t="n"/>
      <c r="C65" s="10" t="n"/>
      <c r="D65" s="10" t="n"/>
      <c r="E65" s="17" t="n"/>
      <c r="F65" s="17" t="n"/>
      <c r="G65" s="20">
        <f>IF(OR(E65="",F65=""),"",E65*F65)</f>
        <v/>
      </c>
      <c r="H65" s="13">
        <f>IF(G65="","",IF(G65&lt;=Scales!$B$14,"Low",IF(G65&lt;=Scales!$B$15,"Medium",IF(G65&lt;=Scales!$B$16,"High","Extreme"))))</f>
        <v/>
      </c>
      <c r="I65" s="14" t="n"/>
      <c r="J65" s="20">
        <f>IF(OR(B65="",I65=""),"",I65-B65)</f>
        <v/>
      </c>
      <c r="K65" s="17" t="n"/>
      <c r="L65" s="10" t="n"/>
    </row>
    <row r="66">
      <c r="A66" s="10" t="n"/>
      <c r="B66" s="14" t="n"/>
      <c r="C66" s="10" t="n"/>
      <c r="D66" s="10" t="n"/>
      <c r="E66" s="17" t="n"/>
      <c r="F66" s="17" t="n"/>
      <c r="G66" s="20">
        <f>IF(OR(E66="",F66=""),"",E66*F66)</f>
        <v/>
      </c>
      <c r="H66" s="13">
        <f>IF(G66="","",IF(G66&lt;=Scales!$B$14,"Low",IF(G66&lt;=Scales!$B$15,"Medium",IF(G66&lt;=Scales!$B$16,"High","Extreme"))))</f>
        <v/>
      </c>
      <c r="I66" s="14" t="n"/>
      <c r="J66" s="20">
        <f>IF(OR(B66="",I66=""),"",I66-B66)</f>
        <v/>
      </c>
      <c r="K66" s="17" t="n"/>
      <c r="L66" s="10" t="n"/>
    </row>
    <row r="67">
      <c r="A67" s="10" t="n"/>
      <c r="B67" s="14" t="n"/>
      <c r="C67" s="10" t="n"/>
      <c r="D67" s="10" t="n"/>
      <c r="E67" s="17" t="n"/>
      <c r="F67" s="17" t="n"/>
      <c r="G67" s="20">
        <f>IF(OR(E67="",F67=""),"",E67*F67)</f>
        <v/>
      </c>
      <c r="H67" s="13">
        <f>IF(G67="","",IF(G67&lt;=Scales!$B$14,"Low",IF(G67&lt;=Scales!$B$15,"Medium",IF(G67&lt;=Scales!$B$16,"High","Extreme"))))</f>
        <v/>
      </c>
      <c r="I67" s="14" t="n"/>
      <c r="J67" s="20">
        <f>IF(OR(B67="",I67=""),"",I67-B67)</f>
        <v/>
      </c>
      <c r="K67" s="17" t="n"/>
      <c r="L67" s="10" t="n"/>
    </row>
    <row r="68">
      <c r="A68" s="10" t="n"/>
      <c r="B68" s="14" t="n"/>
      <c r="C68" s="10" t="n"/>
      <c r="D68" s="10" t="n"/>
      <c r="E68" s="17" t="n"/>
      <c r="F68" s="17" t="n"/>
      <c r="G68" s="20">
        <f>IF(OR(E68="",F68=""),"",E68*F68)</f>
        <v/>
      </c>
      <c r="H68" s="13">
        <f>IF(G68="","",IF(G68&lt;=Scales!$B$14,"Low",IF(G68&lt;=Scales!$B$15,"Medium",IF(G68&lt;=Scales!$B$16,"High","Extreme"))))</f>
        <v/>
      </c>
      <c r="I68" s="14" t="n"/>
      <c r="J68" s="20">
        <f>IF(OR(B68="",I68=""),"",I68-B68)</f>
        <v/>
      </c>
      <c r="K68" s="17" t="n"/>
      <c r="L68" s="10" t="n"/>
    </row>
    <row r="69">
      <c r="A69" s="10" t="n"/>
      <c r="B69" s="14" t="n"/>
      <c r="C69" s="10" t="n"/>
      <c r="D69" s="10" t="n"/>
      <c r="E69" s="17" t="n"/>
      <c r="F69" s="17" t="n"/>
      <c r="G69" s="20">
        <f>IF(OR(E69="",F69=""),"",E69*F69)</f>
        <v/>
      </c>
      <c r="H69" s="13">
        <f>IF(G69="","",IF(G69&lt;=Scales!$B$14,"Low",IF(G69&lt;=Scales!$B$15,"Medium",IF(G69&lt;=Scales!$B$16,"High","Extreme"))))</f>
        <v/>
      </c>
      <c r="I69" s="14" t="n"/>
      <c r="J69" s="20">
        <f>IF(OR(B69="",I69=""),"",I69-B69)</f>
        <v/>
      </c>
      <c r="K69" s="17" t="n"/>
      <c r="L69" s="10" t="n"/>
    </row>
    <row r="70">
      <c r="A70" s="10" t="n"/>
      <c r="B70" s="14" t="n"/>
      <c r="C70" s="10" t="n"/>
      <c r="D70" s="10" t="n"/>
      <c r="E70" s="17" t="n"/>
      <c r="F70" s="17" t="n"/>
      <c r="G70" s="20">
        <f>IF(OR(E70="",F70=""),"",E70*F70)</f>
        <v/>
      </c>
      <c r="H70" s="13">
        <f>IF(G70="","",IF(G70&lt;=Scales!$B$14,"Low",IF(G70&lt;=Scales!$B$15,"Medium",IF(G70&lt;=Scales!$B$16,"High","Extreme"))))</f>
        <v/>
      </c>
      <c r="I70" s="14" t="n"/>
      <c r="J70" s="20">
        <f>IF(OR(B70="",I70=""),"",I70-B70)</f>
        <v/>
      </c>
      <c r="K70" s="17" t="n"/>
      <c r="L70" s="10" t="n"/>
    </row>
    <row r="71">
      <c r="A71" s="10" t="n"/>
      <c r="B71" s="14" t="n"/>
      <c r="C71" s="10" t="n"/>
      <c r="D71" s="10" t="n"/>
      <c r="E71" s="17" t="n"/>
      <c r="F71" s="17" t="n"/>
      <c r="G71" s="20">
        <f>IF(OR(E71="",F71=""),"",E71*F71)</f>
        <v/>
      </c>
      <c r="H71" s="13">
        <f>IF(G71="","",IF(G71&lt;=Scales!$B$14,"Low",IF(G71&lt;=Scales!$B$15,"Medium",IF(G71&lt;=Scales!$B$16,"High","Extreme"))))</f>
        <v/>
      </c>
      <c r="I71" s="14" t="n"/>
      <c r="J71" s="20">
        <f>IF(OR(B71="",I71=""),"",I71-B71)</f>
        <v/>
      </c>
      <c r="K71" s="17" t="n"/>
      <c r="L71" s="10" t="n"/>
    </row>
    <row r="72">
      <c r="A72" s="10" t="n"/>
      <c r="B72" s="14" t="n"/>
      <c r="C72" s="10" t="n"/>
      <c r="D72" s="10" t="n"/>
      <c r="E72" s="17" t="n"/>
      <c r="F72" s="17" t="n"/>
      <c r="G72" s="20">
        <f>IF(OR(E72="",F72=""),"",E72*F72)</f>
        <v/>
      </c>
      <c r="H72" s="13">
        <f>IF(G72="","",IF(G72&lt;=Scales!$B$14,"Low",IF(G72&lt;=Scales!$B$15,"Medium",IF(G72&lt;=Scales!$B$16,"High","Extreme"))))</f>
        <v/>
      </c>
      <c r="I72" s="14" t="n"/>
      <c r="J72" s="20">
        <f>IF(OR(B72="",I72=""),"",I72-B72)</f>
        <v/>
      </c>
      <c r="K72" s="17" t="n"/>
      <c r="L72" s="10" t="n"/>
    </row>
    <row r="73">
      <c r="A73" s="10" t="n"/>
      <c r="B73" s="14" t="n"/>
      <c r="C73" s="10" t="n"/>
      <c r="D73" s="10" t="n"/>
      <c r="E73" s="17" t="n"/>
      <c r="F73" s="17" t="n"/>
      <c r="G73" s="20">
        <f>IF(OR(E73="",F73=""),"",E73*F73)</f>
        <v/>
      </c>
      <c r="H73" s="13">
        <f>IF(G73="","",IF(G73&lt;=Scales!$B$14,"Low",IF(G73&lt;=Scales!$B$15,"Medium",IF(G73&lt;=Scales!$B$16,"High","Extreme"))))</f>
        <v/>
      </c>
      <c r="I73" s="14" t="n"/>
      <c r="J73" s="20">
        <f>IF(OR(B73="",I73=""),"",I73-B73)</f>
        <v/>
      </c>
      <c r="K73" s="17" t="n"/>
      <c r="L73" s="10" t="n"/>
    </row>
    <row r="74">
      <c r="A74" s="10" t="n"/>
      <c r="B74" s="14" t="n"/>
      <c r="C74" s="10" t="n"/>
      <c r="D74" s="10" t="n"/>
      <c r="E74" s="17" t="n"/>
      <c r="F74" s="17" t="n"/>
      <c r="G74" s="20">
        <f>IF(OR(E74="",F74=""),"",E74*F74)</f>
        <v/>
      </c>
      <c r="H74" s="13">
        <f>IF(G74="","",IF(G74&lt;=Scales!$B$14,"Low",IF(G74&lt;=Scales!$B$15,"Medium",IF(G74&lt;=Scales!$B$16,"High","Extreme"))))</f>
        <v/>
      </c>
      <c r="I74" s="14" t="n"/>
      <c r="J74" s="20">
        <f>IF(OR(B74="",I74=""),"",I74-B74)</f>
        <v/>
      </c>
      <c r="K74" s="17" t="n"/>
      <c r="L74" s="10" t="n"/>
    </row>
    <row r="75">
      <c r="A75" s="10" t="n"/>
      <c r="B75" s="14" t="n"/>
      <c r="C75" s="10" t="n"/>
      <c r="D75" s="10" t="n"/>
      <c r="E75" s="17" t="n"/>
      <c r="F75" s="17" t="n"/>
      <c r="G75" s="20">
        <f>IF(OR(E75="",F75=""),"",E75*F75)</f>
        <v/>
      </c>
      <c r="H75" s="13">
        <f>IF(G75="","",IF(G75&lt;=Scales!$B$14,"Low",IF(G75&lt;=Scales!$B$15,"Medium",IF(G75&lt;=Scales!$B$16,"High","Extreme"))))</f>
        <v/>
      </c>
      <c r="I75" s="14" t="n"/>
      <c r="J75" s="20">
        <f>IF(OR(B75="",I75=""),"",I75-B75)</f>
        <v/>
      </c>
      <c r="K75" s="17" t="n"/>
      <c r="L75" s="10" t="n"/>
    </row>
    <row r="76">
      <c r="A76" s="10" t="n"/>
      <c r="B76" s="14" t="n"/>
      <c r="C76" s="10" t="n"/>
      <c r="D76" s="10" t="n"/>
      <c r="E76" s="17" t="n"/>
      <c r="F76" s="17" t="n"/>
      <c r="G76" s="20">
        <f>IF(OR(E76="",F76=""),"",E76*F76)</f>
        <v/>
      </c>
      <c r="H76" s="13">
        <f>IF(G76="","",IF(G76&lt;=Scales!$B$14,"Low",IF(G76&lt;=Scales!$B$15,"Medium",IF(G76&lt;=Scales!$B$16,"High","Extreme"))))</f>
        <v/>
      </c>
      <c r="I76" s="14" t="n"/>
      <c r="J76" s="20">
        <f>IF(OR(B76="",I76=""),"",I76-B76)</f>
        <v/>
      </c>
      <c r="K76" s="17" t="n"/>
      <c r="L76" s="10" t="n"/>
    </row>
    <row r="77">
      <c r="A77" s="10" t="n"/>
      <c r="B77" s="14" t="n"/>
      <c r="C77" s="10" t="n"/>
      <c r="D77" s="10" t="n"/>
      <c r="E77" s="17" t="n"/>
      <c r="F77" s="17" t="n"/>
      <c r="G77" s="20">
        <f>IF(OR(E77="",F77=""),"",E77*F77)</f>
        <v/>
      </c>
      <c r="H77" s="13">
        <f>IF(G77="","",IF(G77&lt;=Scales!$B$14,"Low",IF(G77&lt;=Scales!$B$15,"Medium",IF(G77&lt;=Scales!$B$16,"High","Extreme"))))</f>
        <v/>
      </c>
      <c r="I77" s="14" t="n"/>
      <c r="J77" s="20">
        <f>IF(OR(B77="",I77=""),"",I77-B77)</f>
        <v/>
      </c>
      <c r="K77" s="17" t="n"/>
      <c r="L77" s="10" t="n"/>
    </row>
    <row r="78">
      <c r="A78" s="10" t="n"/>
      <c r="B78" s="14" t="n"/>
      <c r="C78" s="10" t="n"/>
      <c r="D78" s="10" t="n"/>
      <c r="E78" s="17" t="n"/>
      <c r="F78" s="17" t="n"/>
      <c r="G78" s="20">
        <f>IF(OR(E78="",F78=""),"",E78*F78)</f>
        <v/>
      </c>
      <c r="H78" s="13">
        <f>IF(G78="","",IF(G78&lt;=Scales!$B$14,"Low",IF(G78&lt;=Scales!$B$15,"Medium",IF(G78&lt;=Scales!$B$16,"High","Extreme"))))</f>
        <v/>
      </c>
      <c r="I78" s="14" t="n"/>
      <c r="J78" s="20">
        <f>IF(OR(B78="",I78=""),"",I78-B78)</f>
        <v/>
      </c>
      <c r="K78" s="17" t="n"/>
      <c r="L78" s="10" t="n"/>
    </row>
    <row r="79">
      <c r="A79" s="10" t="n"/>
      <c r="B79" s="14" t="n"/>
      <c r="C79" s="10" t="n"/>
      <c r="D79" s="10" t="n"/>
      <c r="E79" s="17" t="n"/>
      <c r="F79" s="17" t="n"/>
      <c r="G79" s="20">
        <f>IF(OR(E79="",F79=""),"",E79*F79)</f>
        <v/>
      </c>
      <c r="H79" s="13">
        <f>IF(G79="","",IF(G79&lt;=Scales!$B$14,"Low",IF(G79&lt;=Scales!$B$15,"Medium",IF(G79&lt;=Scales!$B$16,"High","Extreme"))))</f>
        <v/>
      </c>
      <c r="I79" s="14" t="n"/>
      <c r="J79" s="20">
        <f>IF(OR(B79="",I79=""),"",I79-B79)</f>
        <v/>
      </c>
      <c r="K79" s="17" t="n"/>
      <c r="L79" s="10" t="n"/>
    </row>
    <row r="80">
      <c r="A80" s="10" t="n"/>
      <c r="B80" s="14" t="n"/>
      <c r="C80" s="10" t="n"/>
      <c r="D80" s="10" t="n"/>
      <c r="E80" s="17" t="n"/>
      <c r="F80" s="17" t="n"/>
      <c r="G80" s="20">
        <f>IF(OR(E80="",F80=""),"",E80*F80)</f>
        <v/>
      </c>
      <c r="H80" s="13">
        <f>IF(G80="","",IF(G80&lt;=Scales!$B$14,"Low",IF(G80&lt;=Scales!$B$15,"Medium",IF(G80&lt;=Scales!$B$16,"High","Extreme"))))</f>
        <v/>
      </c>
      <c r="I80" s="14" t="n"/>
      <c r="J80" s="20">
        <f>IF(OR(B80="",I80=""),"",I80-B80)</f>
        <v/>
      </c>
      <c r="K80" s="17" t="n"/>
      <c r="L80" s="10" t="n"/>
    </row>
    <row r="81">
      <c r="A81" s="10" t="n"/>
      <c r="B81" s="14" t="n"/>
      <c r="C81" s="10" t="n"/>
      <c r="D81" s="10" t="n"/>
      <c r="E81" s="17" t="n"/>
      <c r="F81" s="17" t="n"/>
      <c r="G81" s="20">
        <f>IF(OR(E81="",F81=""),"",E81*F81)</f>
        <v/>
      </c>
      <c r="H81" s="13">
        <f>IF(G81="","",IF(G81&lt;=Scales!$B$14,"Low",IF(G81&lt;=Scales!$B$15,"Medium",IF(G81&lt;=Scales!$B$16,"High","Extreme"))))</f>
        <v/>
      </c>
      <c r="I81" s="14" t="n"/>
      <c r="J81" s="20">
        <f>IF(OR(B81="",I81=""),"",I81-B81)</f>
        <v/>
      </c>
      <c r="K81" s="17" t="n"/>
      <c r="L81" s="10" t="n"/>
    </row>
    <row r="82">
      <c r="A82" s="10" t="n"/>
      <c r="B82" s="14" t="n"/>
      <c r="C82" s="10" t="n"/>
      <c r="D82" s="10" t="n"/>
      <c r="E82" s="17" t="n"/>
      <c r="F82" s="17" t="n"/>
      <c r="G82" s="20">
        <f>IF(OR(E82="",F82=""),"",E82*F82)</f>
        <v/>
      </c>
      <c r="H82" s="13">
        <f>IF(G82="","",IF(G82&lt;=Scales!$B$14,"Low",IF(G82&lt;=Scales!$B$15,"Medium",IF(G82&lt;=Scales!$B$16,"High","Extreme"))))</f>
        <v/>
      </c>
      <c r="I82" s="14" t="n"/>
      <c r="J82" s="20">
        <f>IF(OR(B82="",I82=""),"",I82-B82)</f>
        <v/>
      </c>
      <c r="K82" s="17" t="n"/>
      <c r="L82" s="10" t="n"/>
    </row>
    <row r="83">
      <c r="A83" s="10" t="n"/>
      <c r="B83" s="14" t="n"/>
      <c r="C83" s="10" t="n"/>
      <c r="D83" s="10" t="n"/>
      <c r="E83" s="17" t="n"/>
      <c r="F83" s="17" t="n"/>
      <c r="G83" s="20">
        <f>IF(OR(E83="",F83=""),"",E83*F83)</f>
        <v/>
      </c>
      <c r="H83" s="13">
        <f>IF(G83="","",IF(G83&lt;=Scales!$B$14,"Low",IF(G83&lt;=Scales!$B$15,"Medium",IF(G83&lt;=Scales!$B$16,"High","Extreme"))))</f>
        <v/>
      </c>
      <c r="I83" s="14" t="n"/>
      <c r="J83" s="20">
        <f>IF(OR(B83="",I83=""),"",I83-B83)</f>
        <v/>
      </c>
      <c r="K83" s="17" t="n"/>
      <c r="L83" s="10" t="n"/>
    </row>
    <row r="84">
      <c r="A84" s="10" t="n"/>
      <c r="B84" s="14" t="n"/>
      <c r="C84" s="10" t="n"/>
      <c r="D84" s="10" t="n"/>
      <c r="E84" s="17" t="n"/>
      <c r="F84" s="17" t="n"/>
      <c r="G84" s="20">
        <f>IF(OR(E84="",F84=""),"",E84*F84)</f>
        <v/>
      </c>
      <c r="H84" s="13">
        <f>IF(G84="","",IF(G84&lt;=Scales!$B$14,"Low",IF(G84&lt;=Scales!$B$15,"Medium",IF(G84&lt;=Scales!$B$16,"High","Extreme"))))</f>
        <v/>
      </c>
      <c r="I84" s="14" t="n"/>
      <c r="J84" s="20">
        <f>IF(OR(B84="",I84=""),"",I84-B84)</f>
        <v/>
      </c>
      <c r="K84" s="17" t="n"/>
      <c r="L84" s="10" t="n"/>
    </row>
  </sheetData>
  <conditionalFormatting sqref="H5:H84">
    <cfRule type="cellIs" priority="1" operator="equal" dxfId="0">
      <formula>"Low"</formula>
    </cfRule>
    <cfRule type="cellIs" priority="2" operator="equal" dxfId="1">
      <formula>"Medium"</formula>
    </cfRule>
    <cfRule type="cellIs" priority="3" operator="equal" dxfId="2">
      <formula>"High"</formula>
    </cfRule>
    <cfRule type="cellIs" priority="4" operator="equal" dxfId="3">
      <formula>"Extreme"</formula>
    </cfRule>
  </conditionalFormatting>
  <dataValidations count="4">
    <dataValidation sqref="C5:C84" showDropDown="0" showInputMessage="0" showErrorMessage="1" allowBlank="1" errorTitle="Invalid entry" error="Pick a value from the list." type="list">
      <formula1>"Injury or illness,Near miss,Hazard or unsafe condition,Property damage,Process event"</formula1>
    </dataValidation>
    <dataValidation sqref="E5:F84" showDropDown="0" showInputMessage="0" showErrorMessage="1" allowBlank="1" errorTitle="Invalid entry" error="Pick a value from the list." type="list">
      <formula1>"1,2,3,4,5"</formula1>
    </dataValidation>
    <dataValidation sqref="K5:K84" showDropDown="0" showInputMessage="0" showErrorMessage="1" allowBlank="1" errorTitle="Invalid entry" error="Pick a value from the list." type="list">
      <formula1>"Y,N"</formula1>
    </dataValidation>
    <dataValidation sqref="L5:L84" showDropDown="0" showInputMessage="0" showErrorMessage="1" allowBlank="1" errorTitle="Invalid entry" error="Pick a value from the list." type="list">
      <formula1>"Open,Closed"</formula1>
    </dataValidation>
  </dataValidations>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52" customWidth="1" min="1" max="1"/>
    <col width="16" customWidth="1" min="2" max="2"/>
  </cols>
  <sheetData>
    <row r="1">
      <c r="A1" s="1" t="inlineStr">
        <is>
          <t>LOG SUMMARY</t>
        </is>
      </c>
    </row>
    <row r="2">
      <c r="A2" s="4" t="inlineStr">
        <is>
          <t>Calculated from the Log. Enter the number of employees to get reports per 100 employees.</t>
        </is>
      </c>
    </row>
    <row r="3">
      <c r="A3" s="7" t="inlineStr">
        <is>
          <t>Employees</t>
        </is>
      </c>
      <c r="B3" s="21" t="n">
        <v>140</v>
      </c>
    </row>
    <row r="4">
      <c r="A4" s="7" t="inlineStr">
        <is>
          <t>Reports logged</t>
        </is>
      </c>
      <c r="B4" s="20">
        <f>COUNTA(Log!$A$5:$A$84)</f>
        <v/>
      </c>
    </row>
    <row r="5">
      <c r="A5" s="7" t="inlineStr">
        <is>
          <t>Near misses</t>
        </is>
      </c>
      <c r="B5" s="20">
        <f>COUNTIF(Log!$C$5:$C$84,"Near miss")</f>
        <v/>
      </c>
    </row>
    <row r="6">
      <c r="A6" s="7" t="inlineStr">
        <is>
          <t>Hazard or unsafe condition reports</t>
        </is>
      </c>
      <c r="B6" s="20">
        <f>COUNTIF(Log!$C$5:$C$84,"Hazard or unsafe condition")</f>
        <v/>
      </c>
    </row>
    <row r="7">
      <c r="A7" s="7" t="inlineStr">
        <is>
          <t>Injuries and illnesses</t>
        </is>
      </c>
      <c r="B7" s="20">
        <f>COUNTIF(Log!$C$5:$C$84,"Injury or illness")</f>
        <v/>
      </c>
    </row>
    <row r="8">
      <c r="A8" s="7" t="inlineStr">
        <is>
          <t>Property damage and process events</t>
        </is>
      </c>
      <c r="B8" s="20">
        <f>COUNTIF(Log!$C$5:$C$84,"Property damage")+COUNTIF(Log!$C$5:$C$84,"Process event")</f>
        <v/>
      </c>
    </row>
    <row r="9">
      <c r="A9" s="7" t="inlineStr">
        <is>
          <t>Near-miss and hazard reports per 100 employees</t>
        </is>
      </c>
      <c r="B9" s="22">
        <f>IF($B$3=0,"",(B5+B6)/$B$3*100)</f>
        <v/>
      </c>
    </row>
    <row r="10">
      <c r="A10" s="7" t="inlineStr">
        <is>
          <t>High or Extreme potential</t>
        </is>
      </c>
      <c r="B10" s="20">
        <f>COUNTIF(Log!$H$5:$H$84,"High")+COUNTIF(Log!$H$5:$H$84,"Extreme")</f>
        <v/>
      </c>
    </row>
    <row r="11">
      <c r="A11" s="7" t="inlineStr">
        <is>
          <t>High or Extreme potential with a full investigation</t>
        </is>
      </c>
      <c r="B11" s="20">
        <f>SUMPRODUCT(((Log!$H$5:$H$84="High")+(Log!$H$5:$H$84="Extreme"))*(Log!$K$5:$K$84="Y"))</f>
        <v/>
      </c>
    </row>
    <row r="12">
      <c r="A12" s="7" t="inlineStr">
        <is>
          <t>Share of high-potential events fully investigated</t>
        </is>
      </c>
      <c r="B12" s="23">
        <f>IF(B10=0,"",B11/B10)</f>
        <v/>
      </c>
    </row>
    <row r="13">
      <c r="A13" s="7" t="inlineStr">
        <is>
          <t>Average days to investigate</t>
        </is>
      </c>
      <c r="B13" s="22">
        <f>IFERROR(AVERAGE(Log!$J$5:$J$84),"")</f>
        <v/>
      </c>
    </row>
    <row r="14">
      <c r="A14" s="7" t="inlineStr">
        <is>
          <t>Open reports</t>
        </is>
      </c>
      <c r="B14" s="20">
        <f>COUNTIF(Log!$L$5:$L$84,"Open")</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2026-10-05T21:15:10Z</dcterms:created>
  <dcterms:modified xsi:type="dcterms:W3CDTF">2026-10-05T21:15:10Z</dcterms:modified>
</cp:coreProperties>
</file>