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defaultThemeVersion="202300"/>
  <mc:AlternateContent xmlns:mc="http://schemas.openxmlformats.org/markup-compatibility/2006">
    <mc:Choice Requires="x15">
      <x15ac:absPath xmlns:x15ac="http://schemas.microsoft.com/office/spreadsheetml/2010/11/ac" url="https://d.docs.live.net/270fb06e968324b1/Knowledge/"/>
    </mc:Choice>
  </mc:AlternateContent>
  <xr:revisionPtr revIDLastSave="0" documentId="8_{E5A6D735-137B-44C6-A01B-29F8F635F795}" xr6:coauthVersionLast="47" xr6:coauthVersionMax="47" xr10:uidLastSave="{00000000-0000-0000-0000-000000000000}"/>
  <bookViews>
    <workbookView xWindow="-120" yWindow="-120" windowWidth="29040" windowHeight="15720" xr2:uid="{380CE556-6761-4171-AAD7-CD2780485FF1}"/>
  </bookViews>
  <sheets>
    <sheet name="Instructions" sheetId="4" r:id="rId1"/>
    <sheet name="PFMEA" sheetId="1" r:id="rId2"/>
    <sheet name="Legend" sheetId="2" r:id="rId3"/>
    <sheet name="Control Plan"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Q18" i="3" l="1"/>
  <c r="M18" i="3"/>
  <c r="L18" i="3"/>
  <c r="F18" i="3"/>
  <c r="B18" i="3"/>
  <c r="A18" i="3"/>
  <c r="Q17" i="3"/>
  <c r="M17" i="3"/>
  <c r="L17" i="3"/>
  <c r="F17" i="3"/>
  <c r="B17" i="3"/>
  <c r="A17" i="3"/>
  <c r="Q16" i="3"/>
  <c r="M16" i="3"/>
  <c r="L16" i="3"/>
  <c r="F16" i="3"/>
  <c r="B16" i="3"/>
  <c r="A16" i="3"/>
  <c r="Q15" i="3"/>
  <c r="M15" i="3"/>
  <c r="L15" i="3"/>
  <c r="B15" i="3"/>
  <c r="A15" i="3"/>
  <c r="Q14" i="3"/>
  <c r="M14" i="3"/>
  <c r="L14" i="3"/>
  <c r="F14" i="3"/>
  <c r="B14" i="3"/>
  <c r="A14" i="3"/>
  <c r="Q13" i="3"/>
  <c r="M13" i="3"/>
  <c r="L13" i="3"/>
  <c r="F13" i="3"/>
  <c r="B13" i="3"/>
  <c r="A13" i="3"/>
  <c r="Q12" i="3"/>
  <c r="M12" i="3"/>
  <c r="L12" i="3"/>
  <c r="F12" i="3"/>
  <c r="B12" i="3"/>
  <c r="A12" i="3"/>
  <c r="I8" i="3"/>
  <c r="B8" i="3"/>
  <c r="I7" i="3"/>
  <c r="B6" i="3"/>
  <c r="B5" i="3"/>
  <c r="B4" i="3"/>
  <c r="S30" i="1"/>
  <c r="L30" i="1"/>
  <c r="S29" i="1"/>
  <c r="L29" i="1"/>
  <c r="S28" i="1"/>
  <c r="L28" i="1"/>
  <c r="S27" i="1"/>
  <c r="L27" i="1"/>
  <c r="S26" i="1"/>
  <c r="L26" i="1"/>
  <c r="S25" i="1"/>
  <c r="L25" i="1"/>
  <c r="S24" i="1"/>
  <c r="L24" i="1"/>
  <c r="S23" i="1"/>
  <c r="L23" i="1"/>
  <c r="S22" i="1"/>
  <c r="L22" i="1"/>
  <c r="S21" i="1"/>
  <c r="L21" i="1"/>
  <c r="S20" i="1"/>
  <c r="L20" i="1"/>
  <c r="S19" i="1"/>
  <c r="L19" i="1"/>
  <c r="S18" i="1"/>
  <c r="L18" i="1"/>
  <c r="S17" i="1"/>
  <c r="L17" i="1"/>
  <c r="S16" i="1"/>
  <c r="L16" i="1"/>
  <c r="S15" i="1"/>
  <c r="L15" i="1"/>
  <c r="S14" i="1"/>
  <c r="L14" i="1"/>
  <c r="S13" i="1"/>
  <c r="L13" i="1"/>
  <c r="S12" i="1"/>
  <c r="L12" i="1"/>
  <c r="S11" i="1"/>
  <c r="L11" i="1"/>
  <c r="S10" i="1"/>
  <c r="L10" i="1"/>
  <c r="S9" i="1"/>
  <c r="L9" i="1"/>
  <c r="H3" i="1"/>
</calcChain>
</file>

<file path=xl/sharedStrings.xml><?xml version="1.0" encoding="utf-8"?>
<sst xmlns="http://schemas.openxmlformats.org/spreadsheetml/2006/main" count="642" uniqueCount="577">
  <si>
    <t>PROCESS FAILURE MODE AND EFFECTS ANALYSIS (PFMEA)</t>
  </si>
  <si>
    <t>Project / Product:</t>
  </si>
  <si>
    <t>PFMEA Number:</t>
  </si>
  <si>
    <t>Page:</t>
  </si>
  <si>
    <t>Process / Process Step:</t>
  </si>
  <si>
    <t>Prepared By:</t>
  </si>
  <si>
    <t>FMEA Date (Orig):</t>
  </si>
  <si>
    <t>Model Year(s) / Vehicle(s):</t>
  </si>
  <si>
    <t>Responsibility:</t>
  </si>
  <si>
    <t>Rev Date:</t>
  </si>
  <si>
    <t>Core Team:</t>
  </si>
  <si>
    <t>Supplier / Plant:</t>
  </si>
  <si>
    <t>Revision:</t>
  </si>
  <si>
    <t>A</t>
  </si>
  <si>
    <t>Item /
Process Step</t>
  </si>
  <si>
    <t>Process
Function /
Requirement</t>
  </si>
  <si>
    <t>Potential
Failure Mode</t>
  </si>
  <si>
    <t>Potential
Effect(s)
of Failure</t>
  </si>
  <si>
    <t>SEV</t>
  </si>
  <si>
    <t>Class</t>
  </si>
  <si>
    <t>Potential
Cause(s) /
Mechanism(s)
of Failure</t>
  </si>
  <si>
    <t>OCC</t>
  </si>
  <si>
    <t>Current
Process
Controls
(Prevention)</t>
  </si>
  <si>
    <t>Current
Process
Controls
(Detection)</t>
  </si>
  <si>
    <t>DET</t>
  </si>
  <si>
    <t>RPN</t>
  </si>
  <si>
    <t>Recommended
Action(s)</t>
  </si>
  <si>
    <t>Responsibility
&amp; Target
Completion
Date</t>
  </si>
  <si>
    <t>Actions
Taken</t>
  </si>
  <si>
    <t>Process Information</t>
  </si>
  <si>
    <t>Risk Assessment (Current)</t>
  </si>
  <si>
    <t>Process Controls</t>
  </si>
  <si>
    <t>Corrective Actions &amp; Revised Risk</t>
  </si>
  <si>
    <t>1.0 Incoming Material Inspection</t>
  </si>
  <si>
    <t>Verify raw material meets spec (dimensions, hardness, surface finish)</t>
  </si>
  <si>
    <t>Incorrect material received / out-of-spec dimensions</t>
  </si>
  <si>
    <t>Downstream process defects; customer returns; assembly failure</t>
  </si>
  <si>
    <t>CC</t>
  </si>
  <si>
    <t>Supplier error; incorrect lot shipped; mix-up at receiving</t>
  </si>
  <si>
    <t>Approved Supplier List; Purchase Order spec requirements</t>
  </si>
  <si>
    <t>Incoming inspection: dimensional check, cert review, visual</t>
  </si>
  <si>
    <t>Implement SPC at supplier; require first-article approval</t>
  </si>
  <si>
    <t>Quality Eng / 2025-06-30</t>
  </si>
  <si>
    <t>2.0 Machining – Turning Operation</t>
  </si>
  <si>
    <t>Turn OD to 25.00 ±0.05 mm; achieve Ra ≤ 1.6 µm surface finish</t>
  </si>
  <si>
    <t>OD oversize / undersize</t>
  </si>
  <si>
    <t>Part fails dimensional check; customer assembly interference / clearance issues</t>
  </si>
  <si>
    <t>SC</t>
  </si>
  <si>
    <t>Worn cutting tool; incorrect tool offset; thermal expansion; fixture wear</t>
  </si>
  <si>
    <t>Tool life management program; scheduled offset checks; fixture PM schedule</t>
  </si>
  <si>
    <t>100% CMM check at first-off and last-off; SPC charting every 10 pcs</t>
  </si>
  <si>
    <t>Add in-process gauging (automated); reduce tool change interval by 20%</t>
  </si>
  <si>
    <t>Process Eng / 2025-07-15</t>
  </si>
  <si>
    <t>Poor surface finish (Ra &gt; 1.6 µm)</t>
  </si>
  <si>
    <t>Sealing failure in assembly; customer complaint; increased friction/wear</t>
  </si>
  <si>
    <t>Worn/chipped tool; wrong feed/speed parameters; vibration / chatter</t>
  </si>
  <si>
    <t>Standard work instructions; tooling qualification procedure</t>
  </si>
  <si>
    <t>Profilometer check every 25 pcs; operator visual inspection</t>
  </si>
  <si>
    <t>Update SWI with vibration monitoring checklist; add profilometer alarm</t>
  </si>
  <si>
    <t>3.0 Heat Treatment</t>
  </si>
  <si>
    <t>Harden to 58–62 HRC per drawing; carburize to 0.8 mm case depth</t>
  </si>
  <si>
    <t>Incorrect hardness (under/over)</t>
  </si>
  <si>
    <t>Field failure due to fatigue/wear; scrap / rework cost</t>
  </si>
  <si>
    <t>Incorrect furnace temp; wrong atmosphere; overloaded furnace basket; timer error</t>
  </si>
  <si>
    <t>Certified furnace calibration; load charts; qualified operator procedure</t>
  </si>
  <si>
    <t>Rockwell hardness test on 3 pcs per batch; metallurgical cross-section quarterly</t>
  </si>
  <si>
    <t>Install automated temperature data logging with alert; increase sample rate to 5 pcs/batch</t>
  </si>
  <si>
    <t>Mfg Eng / 2025-08-01</t>
  </si>
  <si>
    <t>4.0 Final Assembly &amp; Torque</t>
  </si>
  <si>
    <t>Assemble sub-components; torque fasteners to 45 ±2 N·m</t>
  </si>
  <si>
    <t>Incorrect torque applied (under/over)</t>
  </si>
  <si>
    <t>Loose joint – field loosening / vibration failure; overtorque – bolt/thread damage</t>
  </si>
  <si>
    <t>Uncalibrated torque wrench; operator error; incorrect fastener lot</t>
  </si>
  <si>
    <t>Torque wrench calibration schedule (monthly); error-proofing torque gun with auto-shutoff</t>
  </si>
  <si>
    <t>100% torque audit by QA on finished assembly</t>
  </si>
  <si>
    <t>Implement smart torque tool with traceability to serial number; poka-yoke for correct fastener</t>
  </si>
  <si>
    <t>Mfg Eng / 2025-09-01</t>
  </si>
  <si>
    <t>PFMEA Rating Scales Reference</t>
  </si>
  <si>
    <t>SEVERITY (SEV)</t>
  </si>
  <si>
    <t>OCCURRENCE (OCC)</t>
  </si>
  <si>
    <t>DETECTION (DET)</t>
  </si>
  <si>
    <t>Rating</t>
  </si>
  <si>
    <t>Description</t>
  </si>
  <si>
    <t>Probability of Failure</t>
  </si>
  <si>
    <t>Detection Ability</t>
  </si>
  <si>
    <t>No Effect</t>
  </si>
  <si>
    <t>Failure unlikely (&lt; 1 in 1,500,000)</t>
  </si>
  <si>
    <t>Almost certain to detect</t>
  </si>
  <si>
    <t>Very Minor – no loss of function</t>
  </si>
  <si>
    <t>Very low rate (1 in 150,000)</t>
  </si>
  <si>
    <t>Very high detection likelihood</t>
  </si>
  <si>
    <t>Minor – slight deterioration</t>
  </si>
  <si>
    <t>Low failure rate (1 in 30,000)</t>
  </si>
  <si>
    <t>High detection likelihood</t>
  </si>
  <si>
    <t>Very Low – minor function loss</t>
  </si>
  <si>
    <t>Occasional failures (1 in 4,500)</t>
  </si>
  <si>
    <t>Moderately high detection</t>
  </si>
  <si>
    <t>Low – reduced performance</t>
  </si>
  <si>
    <t>Moderate rate (1 in 800)</t>
  </si>
  <si>
    <t>Moderate detection</t>
  </si>
  <si>
    <t>Moderate – customer discomfort</t>
  </si>
  <si>
    <t>Moderately high (1 in 150)</t>
  </si>
  <si>
    <t>Low detection</t>
  </si>
  <si>
    <t>High – customer dissatisfied</t>
  </si>
  <si>
    <t>High failure rate (1 in 50)</t>
  </si>
  <si>
    <t>Very low detection</t>
  </si>
  <si>
    <t>Very High – unsafe / non-compliant</t>
  </si>
  <si>
    <t>Very high rate (1 in 20)</t>
  </si>
  <si>
    <t>Remote chance of detection</t>
  </si>
  <si>
    <t>Hazardous – warning available</t>
  </si>
  <si>
    <t>Extremely high (1 in 8)</t>
  </si>
  <si>
    <t>Very remote detection</t>
  </si>
  <si>
    <t>Hazardous – NO warning</t>
  </si>
  <si>
    <t>Near certainty of failure (&gt;1 in 8)</t>
  </si>
  <si>
    <t>No detection possible</t>
  </si>
  <si>
    <t>RPN PRIORITY GUIDE</t>
  </si>
  <si>
    <t>RPN Range</t>
  </si>
  <si>
    <t>Priority</t>
  </si>
  <si>
    <t>Action Required</t>
  </si>
  <si>
    <t>≥ 100</t>
  </si>
  <si>
    <t>HIGH</t>
  </si>
  <si>
    <t>Immediate corrective action required</t>
  </si>
  <si>
    <t>50–99</t>
  </si>
  <si>
    <t>MEDIUM</t>
  </si>
  <si>
    <t>Action plan required with defined timeline</t>
  </si>
  <si>
    <t>&lt; 50</t>
  </si>
  <si>
    <t>LOW</t>
  </si>
  <si>
    <t>Monitor; action at engineer's discretion</t>
  </si>
  <si>
    <t>CLASS CODES</t>
  </si>
  <si>
    <t>Code</t>
  </si>
  <si>
    <t>Meaning</t>
  </si>
  <si>
    <t>Critical Characteristic – safety or regulatory impact</t>
  </si>
  <si>
    <t>Significant Characteristic – functional performance</t>
  </si>
  <si>
    <t>KPC</t>
  </si>
  <si>
    <t>Key Product Characteristic – quality control gate</t>
  </si>
  <si>
    <t>HI</t>
  </si>
  <si>
    <t>High Impact – significant cost or delivery effect</t>
  </si>
  <si>
    <t>CONTROL PLAN</t>
  </si>
  <si>
    <t>Control Plan Number:</t>
  </si>
  <si>
    <t>Part Number / Latest Change Level:</t>
  </si>
  <si>
    <t>1 of 1</t>
  </si>
  <si>
    <t>Part Name / Description:</t>
  </si>
  <si>
    <t>Prototype</t>
  </si>
  <si>
    <t>Pre-Launch</t>
  </si>
  <si>
    <t>Production</t>
  </si>
  <si>
    <t>Supplier Code:</t>
  </si>
  <si>
    <t>Customer Engineering Approval / Date:</t>
  </si>
  <si>
    <t>Supplier / Plant Approval / Date:</t>
  </si>
  <si>
    <t>Customer Quality Approval / Date:</t>
  </si>
  <si>
    <t>PFMEA Ref:</t>
  </si>
  <si>
    <t>Orig Date:</t>
  </si>
  <si>
    <t>Other Approval / Date:</t>
  </si>
  <si>
    <t>Part / Process Info</t>
  </si>
  <si>
    <t>Product / Process Characteristics</t>
  </si>
  <si>
    <t>Specification / Tolerance</t>
  </si>
  <si>
    <t>Measurement System</t>
  </si>
  <si>
    <t>Control Method</t>
  </si>
  <si>
    <t>Reaction Plan</t>
  </si>
  <si>
    <t>Part /
Process
Number</t>
  </si>
  <si>
    <t>Process
Name /
Operation
Description</t>
  </si>
  <si>
    <t>Machine,
Device, Jig,
Tools for
Mfg.</t>
  </si>
  <si>
    <t>Number</t>
  </si>
  <si>
    <t>Product /
Process
Characteristic</t>
  </si>
  <si>
    <t>Class
(CC/SC/KPC)</t>
  </si>
  <si>
    <t>Product /
Process
Specification
/ Tolerance</t>
  </si>
  <si>
    <t>Evaluation /
Measurement
Technique</t>
  </si>
  <si>
    <t>Sample
Size</t>
  </si>
  <si>
    <t>Sample
Frequency</t>
  </si>
  <si>
    <t>Gauge /
Equipment
ID</t>
  </si>
  <si>
    <t>Control
Method</t>
  </si>
  <si>
    <t>Reaction
Plan
Source
(PFMEA)</t>
  </si>
  <si>
    <t>Who
Performs
Control</t>
  </si>
  <si>
    <t>Record
Location</t>
  </si>
  <si>
    <t>Control
Status</t>
  </si>
  <si>
    <t>Reaction
Plan</t>
  </si>
  <si>
    <t>Responsibility</t>
  </si>
  <si>
    <t>Corrective
Action
Record Ref.</t>
  </si>
  <si>
    <t>Incoming Inspection Station</t>
  </si>
  <si>
    <t>Raw material dimensions &amp; hardness</t>
  </si>
  <si>
    <t>Per drawing / material cert</t>
  </si>
  <si>
    <t>CMM / Rockwell hardness tester / Visual</t>
  </si>
  <si>
    <t>3 pcs/lot</t>
  </si>
  <si>
    <t>Each shipment</t>
  </si>
  <si>
    <t>CMM-01 / HT-01</t>
  </si>
  <si>
    <t>Incoming QC Inspector</t>
  </si>
  <si>
    <t>Inspection Log / QMS-INC-001</t>
  </si>
  <si>
    <t>Active</t>
  </si>
  <si>
    <t>Quality Eng</t>
  </si>
  <si>
    <t>Material certification review</t>
  </si>
  <si>
    <t>Cert matches PO &amp; drawing alloy spec</t>
  </si>
  <si>
    <t>Visual / Document review</t>
  </si>
  <si>
    <t>100% certs</t>
  </si>
  <si>
    <t>N/A</t>
  </si>
  <si>
    <t>Cert File / QMS-INC-002</t>
  </si>
  <si>
    <t>CNC Lathe #1 / Fixture F-101</t>
  </si>
  <si>
    <t>OD diameter (25.00 ±0.05 mm)</t>
  </si>
  <si>
    <t>25.00 ±0.05 mm</t>
  </si>
  <si>
    <t>CMM / Air gauge</t>
  </si>
  <si>
    <t>First-off + Last-off</t>
  </si>
  <si>
    <t>Every 10 pcs (SPC)</t>
  </si>
  <si>
    <t>CMM-01 / AG-02</t>
  </si>
  <si>
    <t>CNC Operator / QC Inspector</t>
  </si>
  <si>
    <t>SPC Chart / QMS-MCH-001</t>
  </si>
  <si>
    <t>Process Eng</t>
  </si>
  <si>
    <t>Surface finish (Ra ≤ 1.6 µm)</t>
  </si>
  <si>
    <t>Ra ≤ 1.6 µm</t>
  </si>
  <si>
    <t>Contact profilometer</t>
  </si>
  <si>
    <t>3 pcs</t>
  </si>
  <si>
    <t>Every 25 pcs</t>
  </si>
  <si>
    <t>PROF-01</t>
  </si>
  <si>
    <t>Inspection Log / QMS-MCH-002</t>
  </si>
  <si>
    <t>Batch Furnace HT-F02 / Basket B-3</t>
  </si>
  <si>
    <t>Hardness (58–62 HRC)</t>
  </si>
  <si>
    <t>58–62 HRC</t>
  </si>
  <si>
    <t>Rockwell hardness tester</t>
  </si>
  <si>
    <t>3 pcs/batch</t>
  </si>
  <si>
    <t>Each batch</t>
  </si>
  <si>
    <t>HT-01</t>
  </si>
  <si>
    <t>Heat Treat Operator / QC</t>
  </si>
  <si>
    <t>Batch Record / QMS-HT-001</t>
  </si>
  <si>
    <t>Mfg Eng</t>
  </si>
  <si>
    <t>Case depth (0.8 mm min)</t>
  </si>
  <si>
    <t>0.8 mm ±0.05 mm</t>
  </si>
  <si>
    <t>Metallurgical cross-section / Microscope</t>
  </si>
  <si>
    <t>1 pc/batch</t>
  </si>
  <si>
    <t>Quarterly or new recipe</t>
  </si>
  <si>
    <t>MET-SCOPE-01</t>
  </si>
  <si>
    <t>Metallurgist / QC Lab</t>
  </si>
  <si>
    <t>Lab Report / QMS-HT-002</t>
  </si>
  <si>
    <t>Assembly Station 4 / Smart Torque Gun TG-01</t>
  </si>
  <si>
    <t>Fastener torque (45 ±2 N·m)</t>
  </si>
  <si>
    <t>45 ±2 N·m</t>
  </si>
  <si>
    <t>Calibrated torque wrench / Smart torque gun</t>
  </si>
  <si>
    <t>Every assembly</t>
  </si>
  <si>
    <t>TG-01 / TW-03</t>
  </si>
  <si>
    <t>Assembly Operator / QA Auditor</t>
  </si>
  <si>
    <t>Assembly Traveler / QMS-ASM-001</t>
  </si>
  <si>
    <t>☐</t>
  </si>
  <si>
    <t>☑</t>
  </si>
  <si>
    <t>CONTROL PLAN — COLUMN GUIDE</t>
  </si>
  <si>
    <t>Column</t>
  </si>
  <si>
    <t>Field</t>
  </si>
  <si>
    <t>Guidance / Source</t>
  </si>
  <si>
    <t>Part / Process Number</t>
  </si>
  <si>
    <t>Unique step ID (e.g. 1.1, 2.1). Linked from PFMEA column A.</t>
  </si>
  <si>
    <t>B</t>
  </si>
  <si>
    <t>Process Name / Operation</t>
  </si>
  <si>
    <t>Linked live from PFMEA column B — updates automatically.</t>
  </si>
  <si>
    <t>C</t>
  </si>
  <si>
    <t>Machine / Device / Jig</t>
  </si>
  <si>
    <t>Enter the specific equipment, fixture, or tool used at this step.</t>
  </si>
  <si>
    <t>D</t>
  </si>
  <si>
    <t>Characteristic Number</t>
  </si>
  <si>
    <t>Sequential control point number within the operation (e.g. 2.1, 2.2).</t>
  </si>
  <si>
    <t>E</t>
  </si>
  <si>
    <t>Product / Process Characteristic</t>
  </si>
  <si>
    <t>The specific parameter being controlled (dimension, torque, hardness, etc.).</t>
  </si>
  <si>
    <t>F</t>
  </si>
  <si>
    <t>Linked from PFMEA column F. CC = Critical, SC = Significant, KPC = Key, HI = High Impact.</t>
  </si>
  <si>
    <t>G</t>
  </si>
  <si>
    <t>Nominal value ± tolerance or min/max limit from drawing / engineering spec.</t>
  </si>
  <si>
    <t>H</t>
  </si>
  <si>
    <t>Evaluation / Measurement Technique</t>
  </si>
  <si>
    <t>Gauge or method used to evaluate the characteristic (CMM, gauge, visual, etc.).</t>
  </si>
  <si>
    <t>I</t>
  </si>
  <si>
    <t>Sample Size</t>
  </si>
  <si>
    <t>Number of parts per sample (e.g. 3 pcs, 100%, first-off).</t>
  </si>
  <si>
    <t>J</t>
  </si>
  <si>
    <t>Sample Frequency</t>
  </si>
  <si>
    <t>How often sampling occurs (each batch, every 10 pcs, shift start, etc.).</t>
  </si>
  <si>
    <t>K</t>
  </si>
  <si>
    <t>Gauge / Equipment ID</t>
  </si>
  <si>
    <t>Asset ID of the measurement device — ties to calibration records.</t>
  </si>
  <si>
    <t>L</t>
  </si>
  <si>
    <t>Linked from PFMEA Prevention Controls (column I). How the defect is prevented.</t>
  </si>
  <si>
    <t>M</t>
  </si>
  <si>
    <t>Reaction Plan Source (PFMEA)</t>
  </si>
  <si>
    <t>Auto-populated: shows PFMEA row reference, current RPN, and revised RPN for traceability.</t>
  </si>
  <si>
    <t>N</t>
  </si>
  <si>
    <t>Who Performs Control</t>
  </si>
  <si>
    <t>Role or person responsible for executing the control (operator, QC inspector, etc.).</t>
  </si>
  <si>
    <t>O</t>
  </si>
  <si>
    <t>Record Location</t>
  </si>
  <si>
    <t>Where results are recorded (traveler, log, QMS document number, database).</t>
  </si>
  <si>
    <t>P</t>
  </si>
  <si>
    <t>Control Status</t>
  </si>
  <si>
    <t>Active / On Hold / Pending / Closed — tracks implementation state of this control.</t>
  </si>
  <si>
    <t>Q</t>
  </si>
  <si>
    <t>Linked from PFMEA Recommended Actions (column M). What to do when non-conformance found.</t>
  </si>
  <si>
    <t>R</t>
  </si>
  <si>
    <t>Who owns the reaction plan action item.</t>
  </si>
  <si>
    <t>S</t>
  </si>
  <si>
    <t>Corrective Action Record Ref.</t>
  </si>
  <si>
    <t>Reference to 8D / CAR / SCAR number once a non-conformance event is raised.</t>
  </si>
  <si>
    <t>Color Coding in Control Plan</t>
  </si>
  <si>
    <t>Green text</t>
  </si>
  <si>
    <t>Formula linked to PFMEA — value updates automatically when PFMEA is edited.</t>
  </si>
  <si>
    <t>Red/Orange text</t>
  </si>
  <si>
    <t>CC or SC class characteristic — critical control point requiring mandatory documentation.</t>
  </si>
  <si>
    <t>Yellow cell</t>
  </si>
  <si>
    <t>Input field — user enters data here (not linked).</t>
  </si>
  <si>
    <t>PFMEA &amp; CONTROL PLAN — USER GUIDE</t>
  </si>
  <si>
    <t>Quality Management System — Process FMEA &amp; Control Plan Template — Rev A</t>
  </si>
  <si>
    <t>📋  TABLE OF CONTENTS</t>
  </si>
  <si>
    <t>Section 1</t>
  </si>
  <si>
    <t>Purpose of this Document</t>
  </si>
  <si>
    <t>Row 15</t>
  </si>
  <si>
    <t>Section 2</t>
  </si>
  <si>
    <t>Definitions &amp; Terminology</t>
  </si>
  <si>
    <t>Row 23</t>
  </si>
  <si>
    <t>Section 3</t>
  </si>
  <si>
    <t>How to Use the PFMEA Tab</t>
  </si>
  <si>
    <t>Row 50</t>
  </si>
  <si>
    <t>Section 4</t>
  </si>
  <si>
    <t>PFMEA Column-by-Column Guide</t>
  </si>
  <si>
    <t>Row 65</t>
  </si>
  <si>
    <t>Section 5</t>
  </si>
  <si>
    <t>How to Use the Control Plan Tab</t>
  </si>
  <si>
    <t>Row 100</t>
  </si>
  <si>
    <t>Section 6</t>
  </si>
  <si>
    <t>Control Plan Column-by-Column Guide</t>
  </si>
  <si>
    <t>Row 115</t>
  </si>
  <si>
    <t>Section 7</t>
  </si>
  <si>
    <t>PFMEA ↔ Control Plan Link Logic</t>
  </si>
  <si>
    <t>Row 140</t>
  </si>
  <si>
    <t>Section 8</t>
  </si>
  <si>
    <t>Rating Scale Quick Reference</t>
  </si>
  <si>
    <t>Row 150</t>
  </si>
  <si>
    <t>Section 9</t>
  </si>
  <si>
    <t>Workflow &amp; Governance</t>
  </si>
  <si>
    <t>Row 162</t>
  </si>
  <si>
    <t>SECTION 1 — PURPOSE</t>
  </si>
  <si>
    <t>This workbook provides an integrated quality planning toolkit combining a Process Failure Mode and Effects Analysis (PFMEA) with a linked Control Plan. Together, these two documents form the backbone of a product's quality control system and are required deliverables under IATF 16949, AIAG FMEA 4th Edition (and AIAG-VDA 1st Edition), AS9100, and most OEM customer-specific requirements.</t>
  </si>
  <si>
    <t>PURPOSE OF THE PFMEA:  Proactively identify, rank, and mitigate potential process failure modes before they reach the customer. The PFMEA evaluates every process step, defines what can go wrong (failure modes), the consequences (effects), likely causes, and current controls — then assigns a Risk Priority Number (RPN) to prioritize corrective action.</t>
  </si>
  <si>
    <t>PURPOSE OF THE CONTROL PLAN:  Document the specific controls, measurements, sample plans, and reaction strategies that will be applied in production to prevent and detect defects. The Control Plan is directly linked to the PFMEA so that risk-reduction actions in the PFMEA automatically flow through to the production control strategy.</t>
  </si>
  <si>
    <t>SECTION 2 — DEFINITIONS &amp; TERMINOLOGY</t>
  </si>
  <si>
    <t>PFMEA</t>
  </si>
  <si>
    <t>Process Failure Mode and Effects Analysis. A structured, team-based methodology used to identify potential failure modes within a manufacturing or assembly process, evaluate their risk, and define actions to reduce or eliminate that risk.</t>
  </si>
  <si>
    <t>Control Plan</t>
  </si>
  <si>
    <t>A document that describes the controls (measurements, inspection methods, sample plans, and reaction plans) applied at each process step to ensure product quality. Directly linked to the PFMEA in this workbook.</t>
  </si>
  <si>
    <t>Failure Mode</t>
  </si>
  <si>
    <t>The specific way in which a process step could fail to meet its requirement. Example: OD diameter oversize, incorrect torque applied, missing heat treatment.</t>
  </si>
  <si>
    <t>Effect of Failure</t>
  </si>
  <si>
    <t>The consequence of the failure mode — what the customer (internal or external) experiences. Example: assembly interference, field loosening, customer return.</t>
  </si>
  <si>
    <t>Cause of Failure</t>
  </si>
  <si>
    <t>The root mechanism that leads to the failure mode. Example: worn cutting tool, uncalibrated torque wrench, incorrect furnace temperature.</t>
  </si>
  <si>
    <t>SEV — Severity</t>
  </si>
  <si>
    <t>A numerical rating (1–10) of how serious the effect of failure is to the customer or process. 10 = hazardous with no warning. Severity is a property of the EFFECT, not the cause.</t>
  </si>
  <si>
    <t>OCC — Occurrence</t>
  </si>
  <si>
    <t>A numerical rating (1–10) of how frequently the cause of failure is expected to occur. 10 = near certain occurrence. Based on field data, process capability, or engineering judgment.</t>
  </si>
  <si>
    <t>DET — Detection</t>
  </si>
  <si>
    <t>A numerical rating (1–10) of how likely the current controls are to DETECT the failure before it reaches the customer. 1 = almost certain to detect; 10 = no detection possible.</t>
  </si>
  <si>
    <t>RPN — Risk Priority Number</t>
  </si>
  <si>
    <t>RPN = SEV × OCC × DET. A composite risk score from 1–1000 used to prioritize which failure modes require corrective action first. RPN ≥ 100 = HIGH (immediate action); 50–99 = MEDIUM; &lt; 50 = LOW.</t>
  </si>
  <si>
    <t>CC — Critical Characteristic</t>
  </si>
  <si>
    <t>A product or process characteristic whose variation could significantly affect vehicle safety, regulatory compliance, or fit/function. Requires mandatory controls and documentation. Shown in RED.</t>
  </si>
  <si>
    <t>SC — Significant Characteristic</t>
  </si>
  <si>
    <t>A characteristic that could significantly affect customer satisfaction, function, or assembly. Requires enhanced controls but may not carry the same regulatory burden as CC. Shown in ORANGE.</t>
  </si>
  <si>
    <t>KPC — Key Product Characteristic</t>
  </si>
  <si>
    <t>A feature of a part whose variation has a significant influence on product fit, performance, service life, or manufacturability. Used in some OEM-specific systems.</t>
  </si>
  <si>
    <t>Prevention Control</t>
  </si>
  <si>
    <t>An action or system that prevents the cause of failure from occurring in the first place. Examples: process parameter limits, standard work instructions, poka-yoke devices, approved supplier lists.</t>
  </si>
  <si>
    <t>Detection Control</t>
  </si>
  <si>
    <t>An action or system that identifies the failure mode after it has occurred but before it reaches the next process step or customer. Examples: CMM checks, SPC charts, functional tests.</t>
  </si>
  <si>
    <t>The defined response when a nonconformance is detected. Must specify WHO takes action, WHAT action is taken, and how affected product is contained and dispositioned.</t>
  </si>
  <si>
    <t>AIAG</t>
  </si>
  <si>
    <t>Automotive Industry Action Group. The standards body that publishes the FMEA reference manual (4th Edition) and Control Plan reference manual used by the automotive industry supply chain. This template is structured to align with AIAG conventions.</t>
  </si>
  <si>
    <t>IATF 16949</t>
  </si>
  <si>
    <t>International Automotive Task Force quality management standard for automotive production and service parts. Requires documented PFMEA and Control Plans as part of the Advanced Product Quality Planning (APQP) process.</t>
  </si>
  <si>
    <t>APQP</t>
  </si>
  <si>
    <t>Advanced Product Quality Planning. A structured framework for defining and establishing the steps necessary to ensure that a product satisfies the customer. PFMEA and Control Plan are core APQP deliverables (Phases 3–4).</t>
  </si>
  <si>
    <t>8D / CAR</t>
  </si>
  <si>
    <t>Eight Disciplines (8D) or Corrective Action Report (CAR). The formal problem-solving and corrective action process triggered when a nonconformance is found. Reference numbers are tracked in the Control Plan column S.</t>
  </si>
  <si>
    <t>SECTION 3 — HOW TO USE THE PFMEA TAB</t>
  </si>
  <si>
    <t>The PFMEA tab is designed around the AIAG 4th Edition / AIAG-VDA FMEA structure. Complete the PFMEA before the Control Plan. The Control Plan links to the PFMEA — once the PFMEA is filled in, the Control Plan inherits key data automatically.</t>
  </si>
  <si>
    <t>STEP-BY-STEP WORKFLOW</t>
  </si>
  <si>
    <t>STEP 1</t>
  </si>
  <si>
    <t>Complete the Header Block (rows 3–6) — Fill in Project/Product, Process Step, Core Team, PFMEA Number, Responsibility, Supplier/Plant, and dates. These fields link to the Control Plan header automatically. Yellow cells = user input. Green cells = linked (do not edit).</t>
  </si>
  <si>
    <t>STEP 2</t>
  </si>
  <si>
    <t>Define Process Steps (Column A) — List each process step or operation in column A using a numbering convention such as 1.0, 2.0, 3.0. Each row in the PFMEA represents ONE failure mode for ONE process step. If a step has multiple failure modes, repeat the step name on each row.</t>
  </si>
  <si>
    <t>STEP 3</t>
  </si>
  <si>
    <t>Define Function &amp; Requirement (Column B) — Describe what the process step is supposed to accomplish. Be specific — include the target value or spec. Example: 'Turn OD to 25.00 ±0.05 mm; achieve Ra ≤ 1.6 µm.' A clear function statement makes failure mode identification easier.</t>
  </si>
  <si>
    <t>STEP 4</t>
  </si>
  <si>
    <t>Identify Failure Modes (Column C) — Ask: 'In what way could this step fail to meet its requirement?' One failure mode per row. Be specific — 'OD oversize' is better than 'dimension out of spec.' Brainstorm with the cross-functional team using past data, customer complaints, and engineering judgment.</t>
  </si>
  <si>
    <t>STEP 5</t>
  </si>
  <si>
    <t>Identify Effects of Failure (Column D) — For each failure mode, describe the consequence from the perspective of the next operation and/or the end customer. Ask: 'What happens if this failure mode occurs?' Multiple effects can be listed; rate SEV based on the WORST effect.</t>
  </si>
  <si>
    <t>STEP 6</t>
  </si>
  <si>
    <t>Assign Severity — SEV (Column E) — Use the 1–10 dropdown to rate how serious the worst effect is. SEV only changes if the design or process is fundamentally changed to eliminate or reduce the effect. Use the Legend tab or Section 8 of this guide for rating criteria. NOTE: SEV ≥ 9 requires immediate attention regardless of OCC and DET.</t>
  </si>
  <si>
    <t>STEP 7</t>
  </si>
  <si>
    <t>Assign Characteristic Class (Column F) — If the failure mode could impact safety, regulatory compliance, or critical function, assign a class code: CC (Critical), SC (Significant), KPC (Key Product Characteristic), or HI (High Impact). Leave blank if not applicable. CC and SC items require enhanced controls.</t>
  </si>
  <si>
    <t>STEP 8</t>
  </si>
  <si>
    <t>Identify Causes (Column G) — List the specific causes or mechanisms that could lead to the failure mode. Be precise — identify the assignable root cause, not just a symptom. Example: 'Worn cutting insert after 300 parts' is better than 'tool wear.' Multiple causes per failure mode = multiple rows.</t>
  </si>
  <si>
    <t>STEP 9</t>
  </si>
  <si>
    <t>Assign Occurrence — OCC (Column H) — Rate the likelihood that the specific cause will occur (1–10). Use process capability data (Cpk), historical field data, or engineering judgment. Occurrence ratings should reflect the effectiveness of prevention controls already in place.</t>
  </si>
  <si>
    <t>STEP 10</t>
  </si>
  <si>
    <t>Document Prevention Controls (Column I) — List what currently prevents the cause from occurring. Examples: approved supplier list, standard work instructions, error-proofing, statistical process control, process parameters. These populate the Control Plan's 'Control Method' column.</t>
  </si>
  <si>
    <t>STEP 11</t>
  </si>
  <si>
    <t>Document Detection Controls (Column J) — List what currently detects the failure mode or cause before it reaches the customer. Examples: CMM inspection, SPC chart, functional test, visual inspection. These populate the Control Plan's measurement fields.</t>
  </si>
  <si>
    <t>STEP 12</t>
  </si>
  <si>
    <t>Assign Detection — DET (Column K) — Rate how well the detection controls will catch the failure before it escapes (1 = almost certain to detect; 10 = no detection possible). Rate based on the CURRENT controls listed in column J.</t>
  </si>
  <si>
    <t>STEP 13</t>
  </si>
  <si>
    <t>Review Calculated RPN (Column L) — RPN = SEV × OCC × DET is auto-calculated. Red (≥100) requires immediate corrective action. Yellow (50–99) requires a defined action plan. Green (&lt;50) monitor and review periodically. HIGH SEV (9–10) items require action regardless of RPN.</t>
  </si>
  <si>
    <t>STEP 14</t>
  </si>
  <si>
    <t>Define Recommended Actions (Column M) — For any RPN ≥ 50 or SEV ≥ 9, document specific corrective actions. Target OCC reduction (process changes, error-proofing) or DET improvement (better gauging, 100% inspection). Avoid actions that only reduce SEV — that requires design changes.</t>
  </si>
  <si>
    <t>STEP 15</t>
  </si>
  <si>
    <t>Assign Responsibility &amp; Date (Column N) — Name the person or role responsible for completing each action, and set a target completion date. Unassigned actions rarely get done.</t>
  </si>
  <si>
    <t>STEP 16</t>
  </si>
  <si>
    <t>Document Actions Taken &amp; Revised Ratings (Columns O–S) — Once actions are completed, document what was actually implemented in column O. Re-rate SEV, OCC, and DET to reflect the new controls. The revised RPN (column S) shows the new risk level.</t>
  </si>
  <si>
    <t>⚠️  IMPORTANT RULES:  (1) Never reduce SEV without a design change. (2) Never leave RPN ≥ 100 without a documented corrective action. (3) Always involve a cross-functional team — PFMEA is not a solo activity. (4) Treat the PFMEA as a living document — update it whenever the process or product changes.</t>
  </si>
  <si>
    <t>SECTION 4 — PFMEA COLUMN-BY-COLUMN REFERENCE</t>
  </si>
  <si>
    <t>Col A — Item / Process Step</t>
  </si>
  <si>
    <t>The name or number of the process step. Repeat the same step name on each row if it has multiple failure modes. Use a numeric prefix for easy sorting (1.0, 2.0, etc.).</t>
  </si>
  <si>
    <t>Col B — Process Function / Requirement</t>
  </si>
  <si>
    <t>What the step must achieve. Include the target value and tolerance where applicable. This is the 'intended function' against which failure modes are evaluated.</t>
  </si>
  <si>
    <t>Col C — Potential Failure Mode</t>
  </si>
  <si>
    <t>How the step could fail to meet its requirement. One failure mode per row. Common types: too much, too little, missing, wrong part, inverted, damaged, too early, too late.</t>
  </si>
  <si>
    <t>Col D — Potential Effect(s) of Failure</t>
  </si>
  <si>
    <t>Consequence of the failure mode from the customer's perspective. Consider internal next-process effects AND end-customer effects. Rate SEV on the worst effect.</t>
  </si>
  <si>
    <t>Col E — SEV (Severity)</t>
  </si>
  <si>
    <t>1–10 dropdown. Rate the severity of the worst effect. SEV is a property of the EFFECT — it does not change unless the design or process is fundamentally changed to eliminate or reduce that effect.</t>
  </si>
  <si>
    <t>Col F — Class (CC / SC / KPC / HI)</t>
  </si>
  <si>
    <t>Characteristic class code. Assign CC or SC to items with safety, regulatory, or significant functional risk. These drive enhanced controls in the Control Plan. Leave blank if no special classification applies.</t>
  </si>
  <si>
    <t>Col G — Potential Cause(s) / Mechanism(s)</t>
  </si>
  <si>
    <t>The specific, assignable root cause of the failure mode. Be precise. Avoid vague causes like 'operator error' — instead write 'operator applied torque without torque gauge due to missing tooling at station.'</t>
  </si>
  <si>
    <t>Col H — OCC (Occurrence)</t>
  </si>
  <si>
    <t>1–10 dropdown. Rate the likelihood of the cause occurring. Use Cpk data, historical defect rates, or engineering judgment. A Cpk of 1.67+ = OCC 1; Cpk &lt;1.0 = OCC 7+.</t>
  </si>
  <si>
    <t>Col I — Current Process Controls (Prevention)</t>
  </si>
  <si>
    <t>What currently prevents the cause from occurring. Examples: SPC, poka-yoke, standard work instructions, approved supplier list, process parameter monitoring. LINKED TO CONTROL PLAN column L.</t>
  </si>
  <si>
    <t>Col J — Current Process Controls (Detection)</t>
  </si>
  <si>
    <t>What currently detects the failure mode before it reaches the next step or customer. Examples: in-process gauging, CMM, pressure test, visual inspection. LINKED TO CONTROL PLAN measurement fields.</t>
  </si>
  <si>
    <t>Col K — DET (Detection)</t>
  </si>
  <si>
    <t>1–10 dropdown. Rate how well current detection controls catch the failure. Rate based on the controls in column J only — not on controls you plan to add.</t>
  </si>
  <si>
    <t>Col L — RPN (Current)</t>
  </si>
  <si>
    <t>AUTO-CALCULATED: SEV × OCC × DET. Color-coded: Red ≥100, Yellow 50–99, Green &lt;50. DO NOT manually enter a value here — the formula will override it.</t>
  </si>
  <si>
    <t>Col M — Recommended Actions</t>
  </si>
  <si>
    <t>Specific, actionable steps to reduce RPN. Prefer actions that reduce OCC (process improvements, error-proofing) or DET (better detection). Actions that only reduce DET are weaker — address the root cause where possible.</t>
  </si>
  <si>
    <t>Col N — Responsibility &amp; Target Date</t>
  </si>
  <si>
    <t>Enter the name/role of the person accountable for the action, and the target completion date. Format: 'Name / YYYY-MM-DD'.</t>
  </si>
  <si>
    <t>Col O — Actions Taken</t>
  </si>
  <si>
    <t>Document what was ACTUALLY implemented (may differ from recommended action). Include completion date. Leave blank until action is closed.</t>
  </si>
  <si>
    <t>Cols P–R — Revised SEV / OCC / DET</t>
  </si>
  <si>
    <t>Re-rate after actions are completed. SEV should only change if the effect was eliminated or reduced through a design/process change. OCC drops if the root cause was addressed. DET drops if detection was improved.</t>
  </si>
  <si>
    <t>Col S — Revised RPN</t>
  </si>
  <si>
    <t>AUTO-CALCULATED: Revised SEV × OCC × DET. This is the residual risk after corrective actions. Target: all revised RPNs below 50, and all SEV 9–10 items have documented controls.</t>
  </si>
  <si>
    <t>SECTION 5 — HOW TO USE THE CONTROL PLAN TAB</t>
  </si>
  <si>
    <t>Complete the PFMEA first. The Control Plan inherits data directly from the PFMEA via formulas — editing the PFMEA will automatically update the linked cells in the Control Plan (shown in green). The Control Plan documents the ongoing production controls that will be applied at each process step.</t>
  </si>
  <si>
    <t>Check the Header Block (rows 3–8) — Fields linked from the PFMEA (Project, Supplier, Core Team, PFMEA Ref, Dates) populate automatically. Fill in the yellow cells unique to the Control Plan: Control Plan Number, Part Number, Part Name, Supplier Code, Customer approvals, and the plan type (Prototype / Pre-Launch / Production). Check the appropriate type box.</t>
  </si>
  <si>
    <t>Verify Auto-Populated Process Rows — Rows 12–18 are pre-populated with data linked from the PFMEA. Review each row to confirm the auto-pulled content is correct. If the PFMEA is updated, these cells update automatically — you do NOT need to re-enter them.</t>
  </si>
  <si>
    <t>Add Equipment &amp; Machine Info (Column C) — Column C is NOT linked to the PFMEA — enter the specific machine, device, jig, or tool used at each process step. Be specific enough that a new operator could identify the correct equipment (e.g., 'CNC Lathe #1 / Fixture F-101').</t>
  </si>
  <si>
    <t>Assign Characteristic Numbers (Column D) — Assign a sequential number to each control point within the operation. Use decimal notation tied to the process step number (e.g., step 2.0 has characteristics 2.1, 2.2, etc.). These numbers cross-reference to drawing characteristic balloons where applicable.</t>
  </si>
  <si>
    <t>Define the Characteristic Being Controlled (Column E) — Specify the exact product or process parameter. Be measurable and specific. 'OD diameter (25.00 ±0.05 mm)' is better than 'diameter.' Process parameters like 'furnace temperature (850–870°C)' should reference the process characteristic, not just the setting.</t>
  </si>
  <si>
    <t>Confirm Class Code (Column F) — Linked from PFMEA — verify it is correct. CC items require 100% inspection or validated poka-yoke. SC items require statistical controls. If the PFMEA class is blank, assign one here if appropriate.</t>
  </si>
  <si>
    <t>Enter Specification / Tolerance (Column G) — Enter the target value and tolerance exactly as shown on the engineering drawing or process specification. For process parameters, include the control limits (e.g., '850–870°C'). This is the 'pass/fail' criterion for the measurement.</t>
  </si>
  <si>
    <t>Specify Measurement Technique (Column H) — Describe the gauge or method used to evaluate the characteristic. Be specific: 'CMM Model Zeiss Contura' is better than 'CMM.' For attribute controls, describe the method: 'Go/No-Go gauge,' 'visual to workmanship standard WS-001.'</t>
  </si>
  <si>
    <t>Define Sample Size (Column I) — How many parts are measured each time? Common values: '100%,' '3 pcs,' '5 pcs,' 'First-off + Last-off.' For CC and SC characteristics, justify any sampling plan — 100% inspection or error-proofing is typically required.</t>
  </si>
  <si>
    <t>Define Sample Frequency (Column J) — How often is the measurement taken? Examples: 'Each batch,' 'Every 10 parts,' 'Shift start,' 'On tool change,' 'Monthly audit.' Frequency should be calibrated to the occurrence rating in the PFMEA — high-occurrence causes need more frequent checks.</t>
  </si>
  <si>
    <t>Record Gauge / Equipment ID (Column K) — Enter the asset ID of the measurement device. This ties the control plan to the calibration management system. If the measurement is a visual check or document review, enter 'N/A' or the applicable workmanship standard reference.</t>
  </si>
  <si>
    <t>Verify Control Method (Column L) — Linked from PFMEA Prevention Controls. Review and supplement as needed — the PFMEA prevention text may be high-level; the Control Plan entry should be specific enough for an operator or auditor to verify the control is in place.</t>
  </si>
  <si>
    <t>Review PFMEA Reference (Column M) — Auto-populated with 'PFMEA Row X | RPN: [current] → [revised].' This is a read-only traceability field. It confirms which PFMEA row drives this control point and shows the risk level that the control is intended to address.</t>
  </si>
  <si>
    <t>Assign Control Ownership (Column N) — Identify the role or person who executes the control during production. Be specific: 'QC Inspector — Line 3' is better than 'Quality.' Ownership drives accountability during internal audits and customer reviews.</t>
  </si>
  <si>
    <t>Specify Record Location (Column O) — Where is the control result documented? Reference the specific form, log, QMS document number, or electronic system. Example: 'Assembly Traveler / QMS-ASM-001' or 'In-process SPC chart — shared drive \\QMS\SPC\Line3.'</t>
  </si>
  <si>
    <t>Set Control Status (Column P) — Use the dropdown to reflect current implementation status: Active (in use), On Hold (temporarily suspended — document reason), Pending (not yet implemented — set a target date), Closed (no longer applicable — document why). Color-coded: Green=Active, Yellow=On Hold, Red=Pending.</t>
  </si>
  <si>
    <t>STEP 17</t>
  </si>
  <si>
    <t>Review Reaction Plan (Column Q) — Linked from PFMEA Recommended Actions. The reaction plan must answer: WHAT to do when a nonconformance is detected? Include: stop production / sort / contain suspect product / notify supervisor / initiate 8D. Add a QMS document reference if a formal reaction plan procedure exists.</t>
  </si>
  <si>
    <t>STEP 18</t>
  </si>
  <si>
    <t>Assign Reaction Responsibility (Column R) — Who is responsible for executing the reaction plan? Typically the Process Engineer or Quality Engineer — someone with authority to stop production and disposition nonconforming product.</t>
  </si>
  <si>
    <t>STEP 19</t>
  </si>
  <si>
    <t>Add Corrective Action Reference (Column S) — Leave blank until a formal nonconformance event occurs. When an 8D or CAR is opened, enter the reference number here. This creates a closed-loop traceability chain from detection to root cause to corrective action.</t>
  </si>
  <si>
    <t>⚠️  CONTROL PLAN RULES:  (1) Every CC characteristic must have a 100% inspection method OR validated poka-yoke — sampling is not acceptable for CC. (2) The Control Plan must be reviewed and updated whenever the PFMEA is revised, the process changes, or a new nonconformance occurs. (3) Customer approval may be required before changing a Control Plan for CC/SC items — check your customer-specific requirements.</t>
  </si>
  <si>
    <t>SECTION 7 — PFMEA ↔ CONTROL PLAN LINK LOGIC</t>
  </si>
  <si>
    <t>The Control Plan contains live formula links (shown in GREEN text) that pull data directly from the PFMEA. Understanding this structure is essential for maintaining the integrity of both documents.</t>
  </si>
  <si>
    <t>Control Plan Cell</t>
  </si>
  <si>
    <t>Links From PFMEA</t>
  </si>
  <si>
    <t>What It Does</t>
  </si>
  <si>
    <t>Header: Project/Product (B4)</t>
  </si>
  <si>
    <t>PFMEA!B3</t>
  </si>
  <si>
    <t>Pulls project name — update PFMEA header to update Control Plan automatically</t>
  </si>
  <si>
    <t>Header: Supplier/Plant (B5)</t>
  </si>
  <si>
    <t>PFMEA!E6</t>
  </si>
  <si>
    <t>Pulls supplier/plant name from PFMEA metadata</t>
  </si>
  <si>
    <t>Header: Core Team (B6)</t>
  </si>
  <si>
    <t>PFMEA!B6</t>
  </si>
  <si>
    <t>Pulls core team roster from PFMEA</t>
  </si>
  <si>
    <t>Header: PFMEA Ref (I7)</t>
  </si>
  <si>
    <t>PFMEA!E3</t>
  </si>
  <si>
    <t>Shows PFMEA document number for cross-reference</t>
  </si>
  <si>
    <t>Header: Orig Date (B8)</t>
  </si>
  <si>
    <t>PFMEA!H4</t>
  </si>
  <si>
    <t>Date PFMEA was first issued — dates stay in sync</t>
  </si>
  <si>
    <t>Header: Rev Date (I8)</t>
  </si>
  <si>
    <t>PFMEA!H5</t>
  </si>
  <si>
    <t>Most recent PFMEA revision date</t>
  </si>
  <si>
    <t>Col A — Process Step</t>
  </si>
  <si>
    <t>PFMEA!A9 through A13</t>
  </si>
  <si>
    <t>Process step name updates if PFMEA step name changes</t>
  </si>
  <si>
    <t>Col B — Process Function</t>
  </si>
  <si>
    <t>PFMEA!B9 through B13</t>
  </si>
  <si>
    <t>Function/requirement text stays synchronized with PFMEA</t>
  </si>
  <si>
    <t>Col F — Class Code</t>
  </si>
  <si>
    <t>PFMEA!F9 through F13</t>
  </si>
  <si>
    <t>CC/SC classification is single-source — change in PFMEA propagates to Control Plan</t>
  </si>
  <si>
    <t>Col L — Control Method</t>
  </si>
  <si>
    <t>PFMEA!I9 through I13</t>
  </si>
  <si>
    <t>Prevention controls from PFMEA column I become the Control Plan's control method</t>
  </si>
  <si>
    <t>Col M — PFMEA Reference</t>
  </si>
  <si>
    <t>PFMEA!L9, S9 (and subsequent rows)</t>
  </si>
  <si>
    <t>Shows 'PFMEA Row X | RPN: [current] → [revised]' for traceability to risk level</t>
  </si>
  <si>
    <t>Col Q — Reaction Plan</t>
  </si>
  <si>
    <t>PFMEA!M9 through M13</t>
  </si>
  <si>
    <t>Recommended actions from PFMEA flow directly into the Control Plan reaction plan</t>
  </si>
  <si>
    <t>⚠️  MAINTAINING LINKS:  (1) Do NOT move or insert rows in the PFMEA data area (rows 9–13) without updating the corresponding Control Plan row references. (2) If you add new PFMEA rows, add corresponding Control Plan rows and update the formulas to reference the new PFMEA row numbers. (3) Columns C, D, E, G, H, I, J, K, N, O in the Control Plan are NOT linked — they are manual entries specific to production execution.</t>
  </si>
  <si>
    <t>SECTION 8 — RATING SCALE QUICK REFERENCE</t>
  </si>
  <si>
    <t>SEVERITY (SEV) — Rate the worst effect on the customer</t>
  </si>
  <si>
    <t>1–2</t>
  </si>
  <si>
    <t>No Effect / Very Minor</t>
  </si>
  <si>
    <t>No perceptible effect; very slight nuisance</t>
  </si>
  <si>
    <t>3–4</t>
  </si>
  <si>
    <t>Minor</t>
  </si>
  <si>
    <t>Slight deterioration; customer may notice but not complain</t>
  </si>
  <si>
    <t>5–6</t>
  </si>
  <si>
    <t>Moderate</t>
  </si>
  <si>
    <t>Customer experiences discomfort; reduced performance</t>
  </si>
  <si>
    <t>7–8</t>
  </si>
  <si>
    <t>High / Very High</t>
  </si>
  <si>
    <t>Customer dissatisfied; system degraded or non-compliant</t>
  </si>
  <si>
    <t>Hazardous (warning)</t>
  </si>
  <si>
    <t>Safety hazard — warning available before failure</t>
  </si>
  <si>
    <t>Hazardous (no warning)</t>
  </si>
  <si>
    <t>Safety hazard — NO warning; affects regulatory compliance</t>
  </si>
  <si>
    <t>OCCURRENCE (OCC) — Rate likelihood the cause will produce the failure</t>
  </si>
  <si>
    <t>Unlikely</t>
  </si>
  <si>
    <t>&lt; 1 in 1,500,000 — Failure virtually impossible</t>
  </si>
  <si>
    <t>2–3</t>
  </si>
  <si>
    <t>Very Low / Low</t>
  </si>
  <si>
    <t>1 in 150,000 to 1 in 30,000 — Isolated failures</t>
  </si>
  <si>
    <t>4–5</t>
  </si>
  <si>
    <t>Low / Moderate</t>
  </si>
  <si>
    <t>1 in 4,500 to 1 in 800 — Occasional failures</t>
  </si>
  <si>
    <t>6–7</t>
  </si>
  <si>
    <t>Moderate / High</t>
  </si>
  <si>
    <t>1 in 150 to 1 in 50 — Frequent failures; Cpk ~1.0</t>
  </si>
  <si>
    <t>8–9</t>
  </si>
  <si>
    <t>Very High</t>
  </si>
  <si>
    <t>1 in 20 to 1 in 8 — Repeated failures; Cpk &lt; 1.0</t>
  </si>
  <si>
    <t>Near Certain</t>
  </si>
  <si>
    <t>&gt; 1 in 8 — Failure almost inevitable without controls</t>
  </si>
  <si>
    <t>DETECTION (DET) — Rate ability of current controls to detect the failure before it reaches the customer</t>
  </si>
  <si>
    <t>Almost Certain / Very High</t>
  </si>
  <si>
    <t>Poka-yoke or automated 100% detection; defect cannot pass</t>
  </si>
  <si>
    <t>High</t>
  </si>
  <si>
    <t>Error detection via gauging or test — high reliability</t>
  </si>
  <si>
    <t>SPC in-process; moderate chance of detection</t>
  </si>
  <si>
    <t>Low / Very Low</t>
  </si>
  <si>
    <t>Visual inspection or audit — high chance of escaping to customer</t>
  </si>
  <si>
    <t>Remote</t>
  </si>
  <si>
    <t>Detection is unlikely; no reliable method in place</t>
  </si>
  <si>
    <t>No Detection</t>
  </si>
  <si>
    <t>No detection control exists; defect will escape to customer</t>
  </si>
  <si>
    <t>SECTION 9 — WORKFLOW &amp; GOVERNANCE</t>
  </si>
  <si>
    <t>When to create a PFMEA</t>
  </si>
  <si>
    <t>New product launch; new process introduction; process relocation; new supplier; after a customer escape or field recall; annually as part of quality system review.</t>
  </si>
  <si>
    <t>Who owns the PFMEA</t>
  </si>
  <si>
    <t>The Process Engineer or Quality Engineer is typically the document owner and facilitator. However, the PFMEA must be a cross-functional team activity — Manufacturing, Quality, Design, Supplier Quality, and Customer representatives should all contribute.</t>
  </si>
  <si>
    <t>Who approves the PFMEA</t>
  </si>
  <si>
    <t>Quality Manager and Program Manager at minimum. Customer engineering approval may be required for CC items or at program launch milestones. Refer to customer-specific requirements (e.g., Ford Q1, GM BIQS, Stellantis SQMS).</t>
  </si>
  <si>
    <t>Revision control</t>
  </si>
  <si>
    <t>Assign a revision letter (A, B, C...) in the PFMEA header. Update the Rev Date field. Document the nature of the change in a revision log (recommended: add a separate Revision History tab). Notify affected parties when CC/SC items change.</t>
  </si>
  <si>
    <t>When to update the PFMEA</t>
  </si>
  <si>
    <t>Process or product change; new failure mode discovered; nonconformance or customer complaint; action item completed; periodic review (minimum annually). PFMEA and Control Plan must always be updated together.</t>
  </si>
  <si>
    <t>When to update the Control Plan</t>
  </si>
  <si>
    <t>Any time the PFMEA is updated; any time a process changes; any time a gauge or inspection method changes; after a corrective action is implemented. Customer notification/approval may be required for CC/SC changes.</t>
  </si>
  <si>
    <t>APQP timing</t>
  </si>
  <si>
    <t>PFMEA and Control Plan are Phase 3–4 APQP deliverables. Target: PFMEA completed before first prototype build; Control Plan finalized before production trial (PPAP submission). Both documents are required for PPAP Level 3 and above.</t>
  </si>
  <si>
    <t>This workbook</t>
  </si>
  <si>
    <t>This file is a TEMPLATE. Before use on a real program: (1) Replace all sample data with your actual process steps. (2) Update header metadata. (3) Obtain required approvals. (4) Save under your document control system with an assigned document number. (5) Control revisions per your QMS procedure.</t>
  </si>
  <si>
    <t>END OF USER GUIDE  |  For questions, contact your Quality Engineering team.  |  Template Rev A — Aligned to AIAG FMEA 4th Ed. / AIAG-VDA 1st Ed.</t>
  </si>
  <si>
    <t>📌  NAVIGATION:  Use the sheet tabs below to move between documents.   🔵 PFMEA  |  🟢 Control Plan  |  🟣 Legend   ·   Rows with ⚠️ are important rules. Yellow rows are tips. Green text = auto-linked from PFMEA.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</si>
</sst>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7" x14ac:knownFonts="1">
    <font>
      <sz val="11"/>
      <color theme="1"/>
      <name val="Aptos Narrow"/>
      <family val="2"/>
      <scheme val="minor"/>
    </font>
    <font>
      <b/>
      <sz val="16"/>
      <color rgb="FFFFFFFF"/>
      <name val="Aptos Narrow"/>
      <family val="2"/>
      <scheme val="minor"/>
    </font>
    <font>
      <sz val="10"/>
      <color theme="1"/>
      <name val="Aptos Narrow"/>
      <family val="2"/>
      <scheme val="minor"/>
    </font>
    <font>
      <b/>
      <sz val="10"/>
      <color theme="1"/>
      <name val="Aptos Narrow"/>
      <family val="2"/>
      <scheme val="minor"/>
    </font>
    <font>
      <b/>
      <sz val="9"/>
      <color rgb="FFFFFFFF"/>
      <name val="Aptos Narrow"/>
      <family val="2"/>
      <scheme val="minor"/>
    </font>
    <font>
      <b/>
      <sz val="11"/>
      <color rgb="FFFFFFFF"/>
      <name val="Aptos Narrow"/>
      <family val="2"/>
      <scheme val="minor"/>
    </font>
    <font>
      <b/>
      <sz val="9"/>
      <color theme="1"/>
      <name val="Aptos Narrow"/>
      <family val="2"/>
      <scheme val="minor"/>
    </font>
    <font>
      <sz val="9"/>
      <color theme="1"/>
      <name val="Aptos Narrow"/>
      <family val="2"/>
      <scheme val="minor"/>
    </font>
    <font>
      <sz val="9"/>
      <color rgb="FF0000FF"/>
      <name val="Aptos Narrow"/>
      <family val="2"/>
      <scheme val="minor"/>
    </font>
    <font>
      <b/>
      <sz val="9"/>
      <color rgb="FFC00000"/>
      <name val="Aptos Narrow"/>
      <family val="2"/>
      <scheme val="minor"/>
    </font>
    <font>
      <b/>
      <sz val="9"/>
      <color rgb="FFFF6600"/>
      <name val="Aptos Narrow"/>
      <family val="2"/>
      <scheme val="minor"/>
    </font>
    <font>
      <b/>
      <sz val="14"/>
      <color rgb="FF1F3864"/>
      <name val="Aptos Narrow"/>
      <family val="2"/>
      <scheme val="minor"/>
    </font>
    <font>
      <b/>
      <sz val="11"/>
      <color rgb="FF1F3864"/>
      <name val="Aptos Narrow"/>
      <family val="2"/>
      <scheme val="minor"/>
    </font>
    <font>
      <sz val="10"/>
      <color rgb="FF008000"/>
      <name val="Aptos Narrow"/>
      <family val="2"/>
      <scheme val="minor"/>
    </font>
    <font>
      <b/>
      <sz val="10"/>
      <color rgb="FFFFFFFF"/>
      <name val="Aptos Narrow"/>
      <family val="2"/>
      <scheme val="minor"/>
    </font>
    <font>
      <sz val="9"/>
      <color rgb="FF008000"/>
      <name val="Aptos Narrow"/>
      <family val="2"/>
      <scheme val="minor"/>
    </font>
    <font>
      <sz val="14"/>
      <color theme="1"/>
      <name val="Aptos Narrow"/>
      <family val="2"/>
      <scheme val="minor"/>
    </font>
    <font>
      <b/>
      <sz val="13"/>
      <color rgb="FF1F3864"/>
      <name val="Aptos Narrow"/>
      <family val="2"/>
      <scheme val="minor"/>
    </font>
    <font>
      <b/>
      <sz val="18"/>
      <color rgb="FFFFFFFF"/>
      <name val="Aptos Narrow"/>
      <family val="2"/>
      <scheme val="minor"/>
    </font>
    <font>
      <i/>
      <sz val="10"/>
      <color rgb="FFFFFFFF"/>
      <name val="Aptos Narrow"/>
      <family val="2"/>
      <scheme val="minor"/>
    </font>
    <font>
      <b/>
      <sz val="12"/>
      <color rgb="FFFFFFFF"/>
      <name val="Aptos Narrow"/>
      <family val="2"/>
      <scheme val="minor"/>
    </font>
    <font>
      <i/>
      <sz val="9"/>
      <color rgb="FF2E6099"/>
      <name val="Aptos Narrow"/>
      <family val="2"/>
      <scheme val="minor"/>
    </font>
    <font>
      <b/>
      <sz val="9"/>
      <color rgb="FF1F3864"/>
      <name val="Aptos Narrow"/>
      <family val="2"/>
      <scheme val="minor"/>
    </font>
    <font>
      <i/>
      <sz val="9"/>
      <color theme="1"/>
      <name val="Aptos Narrow"/>
      <family val="2"/>
      <scheme val="minor"/>
    </font>
    <font>
      <b/>
      <sz val="9"/>
      <color rgb="FF000000"/>
      <name val="Aptos Narrow"/>
      <family val="2"/>
      <scheme val="minor"/>
    </font>
    <font>
      <i/>
      <sz val="8"/>
      <color rgb="FFFFFFFF"/>
      <name val="Aptos Narrow"/>
      <family val="2"/>
      <scheme val="minor"/>
    </font>
    <font>
      <i/>
      <sz val="9"/>
      <color rgb="FF1F3864"/>
      <name val="Aptos Narrow"/>
      <family val="2"/>
      <scheme val="minor"/>
    </font>
  </fonts>
  <fills count="22">
    <fill>
      <patternFill patternType="none"/>
    </fill>
    <fill>
      <patternFill patternType="gray125"/>
    </fill>
    <fill>
      <patternFill patternType="solid">
        <fgColor rgb="FF1F3864"/>
        <bgColor indexed="64"/>
      </patternFill>
    </fill>
    <fill>
      <patternFill patternType="solid">
        <fgColor rgb="FF2E6099"/>
        <bgColor indexed="64"/>
      </patternFill>
    </fill>
    <fill>
      <patternFill patternType="solid">
        <fgColor rgb="FFC00000"/>
        <bgColor indexed="64"/>
      </patternFill>
    </fill>
    <fill>
      <patternFill patternType="solid">
        <fgColor rgb="FF375623"/>
        <bgColor indexed="64"/>
      </patternFill>
    </fill>
    <fill>
      <patternFill patternType="solid">
        <fgColor rgb="FFD9E1F2"/>
        <bgColor indexed="64"/>
      </patternFill>
    </fill>
    <fill>
      <patternFill patternType="solid">
        <fgColor rgb="FFFFFFD7"/>
        <bgColor indexed="64"/>
      </patternFill>
    </fill>
    <fill>
      <patternFill patternType="solid">
        <fgColor rgb="FFFF6B6B"/>
        <bgColor indexed="64"/>
      </patternFill>
    </fill>
    <fill>
      <patternFill patternType="solid">
        <fgColor rgb="FFFFD966"/>
        <bgColor indexed="64"/>
      </patternFill>
    </fill>
    <fill>
      <patternFill patternType="solid">
        <fgColor rgb="FF92D050"/>
        <bgColor indexed="64"/>
      </patternFill>
    </fill>
    <fill>
      <patternFill patternType="solid">
        <fgColor rgb="FFF2F2F2"/>
        <bgColor indexed="64"/>
      </patternFill>
    </fill>
    <fill>
      <patternFill patternType="solid">
        <fgColor rgb="FFFFFFFF"/>
        <bgColor indexed="64"/>
      </patternFill>
    </fill>
    <fill>
      <patternFill patternType="solid">
        <fgColor rgb="FFEBF3FB"/>
        <bgColor indexed="64"/>
      </patternFill>
    </fill>
    <fill>
      <patternFill patternType="solid">
        <fgColor rgb="FF7030A0"/>
        <bgColor indexed="64"/>
      </patternFill>
    </fill>
    <fill>
      <patternFill patternType="solid">
        <fgColor rgb="FFF2F7FB"/>
        <bgColor indexed="64"/>
      </patternFill>
    </fill>
    <fill>
      <patternFill patternType="solid">
        <fgColor rgb="FFFFF2CC"/>
        <bgColor indexed="64"/>
      </patternFill>
    </fill>
    <fill>
      <patternFill patternType="solid">
        <fgColor rgb="FFE2EFDA"/>
        <bgColor indexed="64"/>
      </patternFill>
    </fill>
    <fill>
      <patternFill patternType="solid">
        <fgColor rgb="FFF3E6FF"/>
        <bgColor indexed="64"/>
      </patternFill>
    </fill>
    <fill>
      <patternFill patternType="solid">
        <fgColor rgb="FFFFEDED"/>
        <bgColor indexed="64"/>
      </patternFill>
    </fill>
    <fill>
      <patternFill patternType="solid">
        <fgColor rgb="FF833C00"/>
        <bgColor indexed="64"/>
      </patternFill>
    </fill>
    <fill>
      <patternFill patternType="solid">
        <fgColor rgb="FFFFF2E8"/>
        <bgColor indexed="64"/>
      </patternFill>
    </fill>
  </fills>
  <borders count="12">
    <border>
      <left/>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style="medium">
        <color rgb="FF1F3864"/>
      </top>
      <bottom style="thin">
        <color rgb="FFBFBFBF"/>
      </bottom>
      <diagonal/>
    </border>
    <border>
      <left style="thin">
        <color rgb="FFBFBFBF"/>
      </left>
      <right style="thin">
        <color rgb="FFBFBFBF"/>
      </right>
      <top style="thin">
        <color rgb="FFBFBFBF"/>
      </top>
      <bottom style="medium">
        <color rgb="FF1F3864"/>
      </bottom>
      <diagonal/>
    </border>
    <border>
      <left style="medium">
        <color rgb="FF1F3864"/>
      </left>
      <right style="thin">
        <color rgb="FFBFBFBF"/>
      </right>
      <top style="medium">
        <color rgb="FF1F3864"/>
      </top>
      <bottom style="thin">
        <color rgb="FFBFBFBF"/>
      </bottom>
      <diagonal/>
    </border>
    <border>
      <left style="medium">
        <color rgb="FF1F3864"/>
      </left>
      <right style="thin">
        <color rgb="FFBFBFBF"/>
      </right>
      <top style="thin">
        <color rgb="FFBFBFBF"/>
      </top>
      <bottom style="thin">
        <color rgb="FFBFBFBF"/>
      </bottom>
      <diagonal/>
    </border>
    <border>
      <left style="medium">
        <color rgb="FF1F3864"/>
      </left>
      <right style="thin">
        <color rgb="FFBFBFBF"/>
      </right>
      <top style="thin">
        <color rgb="FFBFBFBF"/>
      </top>
      <bottom style="medium">
        <color rgb="FF1F3864"/>
      </bottom>
      <diagonal/>
    </border>
    <border>
      <left style="thin">
        <color rgb="FFBFBFBF"/>
      </left>
      <right style="medium">
        <color rgb="FF1F3864"/>
      </right>
      <top style="medium">
        <color rgb="FF1F3864"/>
      </top>
      <bottom style="thin">
        <color rgb="FFBFBFBF"/>
      </bottom>
      <diagonal/>
    </border>
    <border>
      <left style="thin">
        <color rgb="FFBFBFBF"/>
      </left>
      <right style="medium">
        <color rgb="FF1F3864"/>
      </right>
      <top style="thin">
        <color rgb="FFBFBFBF"/>
      </top>
      <bottom style="thin">
        <color rgb="FFBFBFBF"/>
      </bottom>
      <diagonal/>
    </border>
    <border>
      <left style="thin">
        <color rgb="FFBFBFBF"/>
      </left>
      <right style="medium">
        <color rgb="FF1F3864"/>
      </right>
      <top style="thin">
        <color rgb="FFBFBFBF"/>
      </top>
      <bottom style="medium">
        <color rgb="FF1F3864"/>
      </bottom>
      <diagonal/>
    </border>
  </borders>
  <cellStyleXfs count="1">
    <xf numFmtId="0" fontId="0" fillId="0" borderId="0"/>
  </cellStyleXfs>
  <cellXfs count="136">
    <xf numFmtId="0" fontId="0" fillId="0" borderId="0" xfId="0"/>
    <xf numFmtId="0" fontId="3" fillId="0" borderId="1" xfId="0" applyFont="1" applyBorder="1"/>
    <xf numFmtId="0" fontId="0" fillId="0" borderId="1" xfId="0" applyBorder="1"/>
    <xf numFmtId="0" fontId="4" fillId="3" borderId="1" xfId="0" applyFont="1" applyFill="1" applyBorder="1" applyAlignment="1">
      <alignment horizontal="center" vertical="top" wrapText="1"/>
    </xf>
    <xf numFmtId="0" fontId="4" fillId="4" borderId="1" xfId="0" applyFont="1" applyFill="1" applyBorder="1" applyAlignment="1">
      <alignment horizontal="center" vertical="top" wrapText="1"/>
    </xf>
    <xf numFmtId="0" fontId="4" fillId="5"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6" fillId="6" borderId="1" xfId="0" applyFont="1" applyFill="1" applyBorder="1" applyAlignment="1">
      <alignment vertical="top" wrapText="1"/>
    </xf>
    <xf numFmtId="0" fontId="7" fillId="6" borderId="1" xfId="0" applyFont="1" applyFill="1" applyBorder="1" applyAlignment="1">
      <alignment vertical="top" wrapText="1"/>
    </xf>
    <xf numFmtId="0" fontId="7" fillId="0" borderId="1" xfId="0" applyFont="1" applyBorder="1" applyAlignment="1">
      <alignment vertical="top" wrapText="1"/>
    </xf>
    <xf numFmtId="0" fontId="6" fillId="0" borderId="1" xfId="0" applyFont="1" applyBorder="1" applyAlignment="1">
      <alignment vertical="top" wrapText="1"/>
    </xf>
    <xf numFmtId="0" fontId="8" fillId="0" borderId="1" xfId="0" applyFont="1" applyBorder="1" applyAlignment="1">
      <alignment horizontal="center" vertical="top" wrapText="1"/>
    </xf>
    <xf numFmtId="0" fontId="9" fillId="0" borderId="1" xfId="0" applyFont="1" applyBorder="1" applyAlignment="1">
      <alignment horizontal="center" vertical="top" wrapText="1"/>
    </xf>
    <xf numFmtId="0" fontId="6" fillId="0" borderId="1" xfId="0" applyFont="1" applyBorder="1" applyAlignment="1">
      <alignment horizontal="center" vertical="top" wrapText="1"/>
    </xf>
    <xf numFmtId="0" fontId="10" fillId="0" borderId="1" xfId="0" applyFont="1" applyBorder="1" applyAlignment="1">
      <alignment horizontal="center" vertical="top" wrapText="1"/>
    </xf>
    <xf numFmtId="0" fontId="2" fillId="7" borderId="1" xfId="0" applyFont="1" applyFill="1" applyBorder="1"/>
    <xf numFmtId="164" fontId="2" fillId="7" borderId="1" xfId="0" applyNumberFormat="1" applyFont="1" applyFill="1" applyBorder="1"/>
    <xf numFmtId="0" fontId="0" fillId="9" borderId="0" xfId="0" applyFill="1"/>
    <xf numFmtId="0" fontId="0" fillId="10" borderId="0" xfId="0" applyFill="1"/>
    <xf numFmtId="0" fontId="6" fillId="6" borderId="3" xfId="0" applyFont="1" applyFill="1" applyBorder="1" applyAlignment="1">
      <alignment vertical="top" wrapText="1"/>
    </xf>
    <xf numFmtId="0" fontId="7" fillId="6" borderId="3" xfId="0" applyFont="1" applyFill="1" applyBorder="1" applyAlignment="1">
      <alignment vertical="top" wrapText="1"/>
    </xf>
    <xf numFmtId="0" fontId="7" fillId="0" borderId="3" xfId="0" applyFont="1" applyBorder="1" applyAlignment="1">
      <alignment vertical="top" wrapText="1"/>
    </xf>
    <xf numFmtId="0" fontId="8" fillId="0" borderId="3" xfId="0" applyFont="1" applyBorder="1" applyAlignment="1">
      <alignment horizontal="center" vertical="top" wrapText="1"/>
    </xf>
    <xf numFmtId="0" fontId="10" fillId="0" borderId="3" xfId="0" applyFont="1" applyBorder="1" applyAlignment="1">
      <alignment horizontal="center" vertical="top" wrapText="1"/>
    </xf>
    <xf numFmtId="0" fontId="6" fillId="0" borderId="3" xfId="0" applyFont="1" applyBorder="1" applyAlignment="1">
      <alignment horizontal="center" vertical="top" wrapText="1"/>
    </xf>
    <xf numFmtId="0" fontId="0" fillId="11" borderId="1" xfId="0" applyFill="1" applyBorder="1" applyAlignment="1">
      <alignment vertical="top" wrapText="1"/>
    </xf>
    <xf numFmtId="0" fontId="0" fillId="11" borderId="1" xfId="0" applyFill="1" applyBorder="1" applyAlignment="1">
      <alignment horizontal="center" vertical="top" wrapText="1"/>
    </xf>
    <xf numFmtId="0" fontId="0" fillId="12" borderId="1" xfId="0" applyFill="1" applyBorder="1" applyAlignment="1">
      <alignment vertical="top" wrapText="1"/>
    </xf>
    <xf numFmtId="0" fontId="0" fillId="12" borderId="1" xfId="0" applyFill="1" applyBorder="1" applyAlignment="1">
      <alignment horizontal="center" vertical="top" wrapText="1"/>
    </xf>
    <xf numFmtId="0" fontId="11" fillId="0" borderId="0" xfId="0" applyFont="1"/>
    <xf numFmtId="0" fontId="0" fillId="2" borderId="0" xfId="0" applyFill="1"/>
    <xf numFmtId="0" fontId="5" fillId="2" borderId="0" xfId="0" applyFont="1" applyFill="1"/>
    <xf numFmtId="0" fontId="5" fillId="3" borderId="0" xfId="0" applyFont="1" applyFill="1"/>
    <xf numFmtId="0" fontId="0" fillId="12" borderId="0" xfId="0" applyFill="1"/>
    <xf numFmtId="0" fontId="0" fillId="12" borderId="0" xfId="0" applyFill="1" applyAlignment="1">
      <alignment horizontal="center"/>
    </xf>
    <xf numFmtId="0" fontId="0" fillId="13" borderId="0" xfId="0" applyFill="1"/>
    <xf numFmtId="0" fontId="0" fillId="13" borderId="0" xfId="0" applyFill="1" applyAlignment="1">
      <alignment horizontal="center"/>
    </xf>
    <xf numFmtId="0" fontId="12" fillId="0" borderId="0" xfId="0" applyFont="1"/>
    <xf numFmtId="0" fontId="0" fillId="8" borderId="0" xfId="0" applyFill="1"/>
    <xf numFmtId="0" fontId="13" fillId="7" borderId="1" xfId="0" applyFont="1" applyFill="1" applyBorder="1"/>
    <xf numFmtId="0" fontId="13" fillId="0" borderId="1" xfId="0" applyFont="1" applyBorder="1"/>
    <xf numFmtId="0" fontId="15" fillId="12" borderId="1" xfId="0" applyFont="1" applyFill="1" applyBorder="1" applyAlignment="1">
      <alignment vertical="top" wrapText="1"/>
    </xf>
    <xf numFmtId="0" fontId="7" fillId="12" borderId="1" xfId="0" applyFont="1" applyFill="1" applyBorder="1" applyAlignment="1">
      <alignment vertical="top" wrapText="1"/>
    </xf>
    <xf numFmtId="0" fontId="7" fillId="12" borderId="1" xfId="0" applyFont="1" applyFill="1" applyBorder="1" applyAlignment="1">
      <alignment horizontal="center" vertical="top" wrapText="1"/>
    </xf>
    <xf numFmtId="0" fontId="9" fillId="12" borderId="1" xfId="0" applyFont="1" applyFill="1" applyBorder="1" applyAlignment="1">
      <alignment horizontal="center" vertical="top" wrapText="1"/>
    </xf>
    <xf numFmtId="0" fontId="15" fillId="13" borderId="1" xfId="0" applyFont="1" applyFill="1" applyBorder="1" applyAlignment="1">
      <alignment vertical="top" wrapText="1"/>
    </xf>
    <xf numFmtId="0" fontId="7" fillId="13" borderId="1" xfId="0" applyFont="1" applyFill="1" applyBorder="1" applyAlignment="1">
      <alignment vertical="top" wrapText="1"/>
    </xf>
    <xf numFmtId="0" fontId="7" fillId="13" borderId="1" xfId="0" applyFont="1" applyFill="1" applyBorder="1" applyAlignment="1">
      <alignment horizontal="center" vertical="top" wrapText="1"/>
    </xf>
    <xf numFmtId="0" fontId="9" fillId="13" borderId="1" xfId="0" applyFont="1" applyFill="1" applyBorder="1" applyAlignment="1">
      <alignment horizontal="center" vertical="top" wrapText="1"/>
    </xf>
    <xf numFmtId="0" fontId="10" fillId="12" borderId="1" xfId="0" applyFont="1" applyFill="1" applyBorder="1" applyAlignment="1">
      <alignment horizontal="center" vertical="top" wrapText="1"/>
    </xf>
    <xf numFmtId="0" fontId="3" fillId="0" borderId="4" xfId="0" applyFont="1" applyBorder="1"/>
    <xf numFmtId="0" fontId="2" fillId="7" borderId="4" xfId="0" applyFont="1" applyFill="1" applyBorder="1"/>
    <xf numFmtId="0" fontId="0" fillId="0" borderId="4" xfId="0" applyBorder="1"/>
    <xf numFmtId="0" fontId="2" fillId="0" borderId="4" xfId="0" applyFont="1" applyBorder="1"/>
    <xf numFmtId="0" fontId="3" fillId="0" borderId="5" xfId="0" applyFont="1" applyBorder="1"/>
    <xf numFmtId="164" fontId="13" fillId="7" borderId="5" xfId="0" applyNumberFormat="1" applyFont="1" applyFill="1" applyBorder="1"/>
    <xf numFmtId="0" fontId="0" fillId="0" borderId="5" xfId="0" applyBorder="1"/>
    <xf numFmtId="0" fontId="2" fillId="7" borderId="5" xfId="0" applyFont="1" applyFill="1" applyBorder="1"/>
    <xf numFmtId="164" fontId="13" fillId="0" borderId="5" xfId="0" applyNumberFormat="1" applyFont="1" applyBorder="1"/>
    <xf numFmtId="0" fontId="3" fillId="0" borderId="6" xfId="0" applyFont="1" applyBorder="1"/>
    <xf numFmtId="0" fontId="3" fillId="0" borderId="7" xfId="0" applyFont="1" applyBorder="1"/>
    <xf numFmtId="0" fontId="3" fillId="0" borderId="8" xfId="0" applyFont="1" applyBorder="1"/>
    <xf numFmtId="0" fontId="0" fillId="0" borderId="9" xfId="0" applyBorder="1"/>
    <xf numFmtId="0" fontId="0" fillId="0" borderId="10" xfId="0" applyBorder="1"/>
    <xf numFmtId="0" fontId="0" fillId="0" borderId="11" xfId="0" applyBorder="1"/>
    <xf numFmtId="0" fontId="6" fillId="6" borderId="1" xfId="0" applyFont="1" applyFill="1" applyBorder="1" applyAlignment="1">
      <alignment horizontal="center"/>
    </xf>
    <xf numFmtId="0" fontId="6" fillId="6" borderId="10" xfId="0" applyFont="1" applyFill="1" applyBorder="1" applyAlignment="1">
      <alignment horizontal="center"/>
    </xf>
    <xf numFmtId="0" fontId="15" fillId="12" borderId="3" xfId="0" applyFont="1" applyFill="1" applyBorder="1" applyAlignment="1">
      <alignment vertical="top" wrapText="1"/>
    </xf>
    <xf numFmtId="0" fontId="7" fillId="12" borderId="3" xfId="0" applyFont="1" applyFill="1" applyBorder="1" applyAlignment="1">
      <alignment vertical="top" wrapText="1"/>
    </xf>
    <xf numFmtId="0" fontId="7" fillId="12" borderId="3" xfId="0" applyFont="1" applyFill="1" applyBorder="1" applyAlignment="1">
      <alignment horizontal="center" vertical="top" wrapText="1"/>
    </xf>
    <xf numFmtId="0" fontId="10" fillId="12" borderId="3" xfId="0" applyFont="1" applyFill="1" applyBorder="1" applyAlignment="1">
      <alignment horizontal="center" vertical="top" wrapText="1"/>
    </xf>
    <xf numFmtId="9" fontId="7" fillId="12" borderId="3" xfId="0" applyNumberFormat="1" applyFont="1" applyFill="1" applyBorder="1" applyAlignment="1">
      <alignment horizontal="center" vertical="top" wrapText="1"/>
    </xf>
    <xf numFmtId="0" fontId="0" fillId="13" borderId="1" xfId="0" applyFill="1" applyBorder="1" applyAlignment="1">
      <alignment vertical="top" wrapText="1"/>
    </xf>
    <xf numFmtId="0" fontId="16" fillId="0" borderId="1" xfId="0" applyFont="1" applyBorder="1" applyAlignment="1">
      <alignment horizontal="center"/>
    </xf>
    <xf numFmtId="0" fontId="16" fillId="0" borderId="10" xfId="0" applyFont="1" applyBorder="1" applyAlignment="1">
      <alignment horizontal="center"/>
    </xf>
    <xf numFmtId="0" fontId="17" fillId="0" borderId="0" xfId="0" applyFont="1"/>
    <xf numFmtId="0" fontId="7" fillId="13" borderId="0" xfId="0" applyFont="1" applyFill="1"/>
    <xf numFmtId="0" fontId="7" fillId="12" borderId="0" xfId="0" applyFont="1" applyFill="1"/>
    <xf numFmtId="0" fontId="6" fillId="13" borderId="1" xfId="0" applyFont="1" applyFill="1" applyBorder="1"/>
    <xf numFmtId="0" fontId="7" fillId="13" borderId="1" xfId="0" applyFont="1" applyFill="1" applyBorder="1"/>
    <xf numFmtId="0" fontId="21" fillId="13" borderId="1" xfId="0" applyFont="1" applyFill="1" applyBorder="1"/>
    <xf numFmtId="0" fontId="6" fillId="12" borderId="1" xfId="0" applyFont="1" applyFill="1" applyBorder="1"/>
    <xf numFmtId="0" fontId="7" fillId="12" borderId="1" xfId="0" applyFont="1" applyFill="1" applyBorder="1"/>
    <xf numFmtId="0" fontId="21" fillId="12" borderId="1" xfId="0" applyFont="1" applyFill="1" applyBorder="1"/>
    <xf numFmtId="0" fontId="22" fillId="15" borderId="1" xfId="0" applyFont="1" applyFill="1" applyBorder="1" applyAlignment="1">
      <alignment vertical="top" wrapText="1"/>
    </xf>
    <xf numFmtId="0" fontId="22" fillId="12" borderId="1" xfId="0" applyFont="1" applyFill="1" applyBorder="1" applyAlignment="1">
      <alignment vertical="top" wrapText="1"/>
    </xf>
    <xf numFmtId="0" fontId="4" fillId="3" borderId="1" xfId="0" applyFont="1" applyFill="1" applyBorder="1" applyAlignment="1">
      <alignment horizontal="center"/>
    </xf>
    <xf numFmtId="0" fontId="22" fillId="6" borderId="1" xfId="0" applyFont="1" applyFill="1" applyBorder="1" applyAlignment="1">
      <alignment vertical="top" wrapText="1"/>
    </xf>
    <xf numFmtId="0" fontId="24" fillId="12" borderId="1" xfId="0" applyFont="1" applyFill="1" applyBorder="1" applyAlignment="1">
      <alignment vertical="top" wrapText="1"/>
    </xf>
    <xf numFmtId="0" fontId="24" fillId="13" borderId="1" xfId="0" applyFont="1" applyFill="1" applyBorder="1" applyAlignment="1">
      <alignment vertical="top" wrapText="1"/>
    </xf>
    <xf numFmtId="0" fontId="24" fillId="17" borderId="1" xfId="0" applyFont="1" applyFill="1" applyBorder="1" applyAlignment="1">
      <alignment vertical="top" wrapText="1"/>
    </xf>
    <xf numFmtId="0" fontId="4" fillId="5" borderId="1" xfId="0" applyFont="1" applyFill="1" applyBorder="1" applyAlignment="1">
      <alignment horizontal="center"/>
    </xf>
    <xf numFmtId="0" fontId="4" fillId="2" borderId="1" xfId="0" applyFont="1" applyFill="1" applyBorder="1" applyAlignment="1">
      <alignment vertical="top" wrapText="1"/>
    </xf>
    <xf numFmtId="0" fontId="7" fillId="18" borderId="1" xfId="0" applyFont="1" applyFill="1" applyBorder="1" applyAlignment="1">
      <alignment vertical="top" wrapText="1"/>
    </xf>
    <xf numFmtId="0" fontId="15" fillId="18" borderId="1" xfId="0" applyFont="1" applyFill="1" applyBorder="1" applyAlignment="1">
      <alignment vertical="top" wrapText="1"/>
    </xf>
    <xf numFmtId="0" fontId="6" fillId="19" borderId="0" xfId="0" applyFont="1" applyFill="1" applyAlignment="1">
      <alignment horizontal="center"/>
    </xf>
    <xf numFmtId="0" fontId="7" fillId="19" borderId="0" xfId="0" applyFont="1" applyFill="1"/>
    <xf numFmtId="0" fontId="6" fillId="12" borderId="0" xfId="0" applyFont="1" applyFill="1" applyAlignment="1">
      <alignment horizontal="center"/>
    </xf>
    <xf numFmtId="0" fontId="6" fillId="21" borderId="0" xfId="0" applyFont="1" applyFill="1" applyAlignment="1">
      <alignment horizontal="center"/>
    </xf>
    <xf numFmtId="0" fontId="7" fillId="21" borderId="0" xfId="0" applyFont="1" applyFill="1"/>
    <xf numFmtId="0" fontId="6" fillId="13" borderId="0" xfId="0" applyFont="1" applyFill="1" applyAlignment="1">
      <alignment horizontal="center"/>
    </xf>
    <xf numFmtId="0" fontId="6" fillId="13" borderId="1" xfId="0" applyFont="1" applyFill="1" applyBorder="1" applyAlignment="1">
      <alignment vertical="top" wrapText="1"/>
    </xf>
    <xf numFmtId="0" fontId="6" fillId="12" borderId="1" xfId="0" applyFont="1" applyFill="1" applyBorder="1" applyAlignment="1">
      <alignment vertical="top" wrapText="1"/>
    </xf>
    <xf numFmtId="0" fontId="0" fillId="5" borderId="0" xfId="0" applyFill="1"/>
    <xf numFmtId="0" fontId="7" fillId="13" borderId="1" xfId="0" applyFont="1" applyFill="1" applyBorder="1" applyAlignment="1">
      <alignment vertical="top" wrapText="1"/>
    </xf>
    <xf numFmtId="0" fontId="0" fillId="13" borderId="1" xfId="0" applyFill="1" applyBorder="1" applyAlignment="1">
      <alignment vertical="top" wrapText="1"/>
    </xf>
    <xf numFmtId="0" fontId="7" fillId="12" borderId="1" xfId="0" applyFont="1" applyFill="1" applyBorder="1" applyAlignment="1">
      <alignment vertical="top" wrapText="1"/>
    </xf>
    <xf numFmtId="0" fontId="0" fillId="12" borderId="1" xfId="0" applyFill="1" applyBorder="1" applyAlignment="1">
      <alignment vertical="top" wrapText="1"/>
    </xf>
    <xf numFmtId="0" fontId="25" fillId="2" borderId="0" xfId="0" applyFont="1" applyFill="1" applyAlignment="1">
      <alignment horizontal="center"/>
    </xf>
    <xf numFmtId="0" fontId="0" fillId="0" borderId="0" xfId="0"/>
    <xf numFmtId="0" fontId="26" fillId="13" borderId="0" xfId="0" applyFont="1" applyFill="1" applyAlignment="1">
      <alignment horizontal="left" vertical="center"/>
    </xf>
    <xf numFmtId="0" fontId="23" fillId="16" borderId="1" xfId="0" applyFont="1" applyFill="1" applyBorder="1" applyAlignment="1">
      <alignment vertical="top" wrapText="1"/>
    </xf>
    <xf numFmtId="0" fontId="0" fillId="0" borderId="1" xfId="0" applyBorder="1"/>
    <xf numFmtId="0" fontId="20" fillId="4" borderId="0" xfId="0" applyFont="1" applyFill="1"/>
    <xf numFmtId="0" fontId="4" fillId="4" borderId="0" xfId="0" applyFont="1" applyFill="1"/>
    <xf numFmtId="0" fontId="4" fillId="20" borderId="0" xfId="0" applyFont="1" applyFill="1"/>
    <xf numFmtId="0" fontId="4" fillId="2" borderId="0" xfId="0" applyFont="1" applyFill="1"/>
    <xf numFmtId="0" fontId="20" fillId="2" borderId="0" xfId="0" applyFont="1" applyFill="1"/>
    <xf numFmtId="0" fontId="7" fillId="15" borderId="1" xfId="0" applyFont="1" applyFill="1" applyBorder="1" applyAlignment="1">
      <alignment vertical="top" wrapText="1"/>
    </xf>
    <xf numFmtId="0" fontId="0" fillId="15" borderId="1" xfId="0" applyFill="1" applyBorder="1" applyAlignment="1">
      <alignment vertical="top" wrapText="1"/>
    </xf>
    <xf numFmtId="0" fontId="20" fillId="14" borderId="0" xfId="0" applyFont="1" applyFill="1"/>
    <xf numFmtId="0" fontId="7" fillId="0" borderId="0" xfId="0" applyFont="1" applyAlignment="1">
      <alignment vertical="top" wrapText="1"/>
    </xf>
    <xf numFmtId="0" fontId="14" fillId="5" borderId="0" xfId="0" applyFont="1" applyFill="1"/>
    <xf numFmtId="0" fontId="7" fillId="0" borderId="1" xfId="0" applyFont="1" applyBorder="1" applyAlignment="1">
      <alignment vertical="top" wrapText="1"/>
    </xf>
    <xf numFmtId="0" fontId="0" fillId="0" borderId="1" xfId="0" applyBorder="1" applyAlignment="1">
      <alignment vertical="top" wrapText="1"/>
    </xf>
    <xf numFmtId="0" fontId="20" fillId="5" borderId="0" xfId="0" applyFont="1" applyFill="1"/>
    <xf numFmtId="0" fontId="14" fillId="3" borderId="0" xfId="0" applyFont="1" applyFill="1"/>
    <xf numFmtId="0" fontId="18" fillId="2" borderId="0" xfId="0" applyFont="1" applyFill="1" applyAlignment="1">
      <alignment horizontal="center" vertical="center"/>
    </xf>
    <xf numFmtId="0" fontId="19" fillId="3" borderId="0" xfId="0" applyFont="1" applyFill="1" applyAlignment="1">
      <alignment horizontal="center"/>
    </xf>
    <xf numFmtId="0" fontId="20" fillId="2" borderId="0" xfId="0" applyFont="1" applyFill="1" applyAlignment="1">
      <alignment horizontal="left"/>
    </xf>
    <xf numFmtId="0" fontId="4" fillId="2" borderId="2" xfId="0" applyFont="1" applyFill="1" applyBorder="1" applyAlignment="1">
      <alignment horizontal="center" vertical="top" wrapText="1"/>
    </xf>
    <xf numFmtId="0" fontId="4" fillId="3" borderId="1" xfId="0" applyFont="1" applyFill="1" applyBorder="1" applyAlignment="1">
      <alignment horizontal="center" vertical="top" wrapText="1"/>
    </xf>
    <xf numFmtId="0" fontId="4" fillId="5" borderId="1" xfId="0" applyFont="1" applyFill="1" applyBorder="1" applyAlignment="1">
      <alignment horizontal="center" vertical="top" wrapText="1"/>
    </xf>
    <xf numFmtId="0" fontId="1" fillId="2" borderId="0" xfId="0" applyFont="1" applyFill="1" applyAlignment="1">
      <alignment horizontal="center"/>
    </xf>
    <xf numFmtId="0" fontId="4" fillId="2" borderId="1" xfId="0" applyFont="1" applyFill="1" applyBorder="1" applyAlignment="1">
      <alignment horizontal="center" vertical="top" wrapText="1"/>
    </xf>
    <xf numFmtId="0" fontId="4" fillId="14" borderId="1" xfId="0" applyFont="1" applyFill="1" applyBorder="1" applyAlignment="1">
      <alignment horizontal="center" vertical="top" wrapText="1"/>
    </xf>
  </cellXfs>
  <cellStyles count="1">
    <cellStyle name="Normal" xfId="0" builtinId="0"/>
  </cellStyles>
  <dxfs count="9">
    <dxf>
      <fill>
        <patternFill patternType="solid">
          <fgColor indexed="64"/>
          <bgColor rgb="FFFF6B6B"/>
        </patternFill>
      </fill>
    </dxf>
    <dxf>
      <fill>
        <patternFill patternType="solid">
          <fgColor indexed="64"/>
          <bgColor rgb="FFFFD966"/>
        </patternFill>
      </fill>
    </dxf>
    <dxf>
      <fill>
        <patternFill patternType="solid">
          <fgColor indexed="64"/>
          <bgColor rgb="FF92D050"/>
        </patternFill>
      </fill>
    </dxf>
    <dxf>
      <fill>
        <patternFill patternType="solid">
          <fgColor indexed="64"/>
          <bgColor rgb="FF92D050"/>
        </patternFill>
      </fill>
    </dxf>
    <dxf>
      <fill>
        <patternFill patternType="solid">
          <fgColor indexed="64"/>
          <bgColor rgb="FFFFD966"/>
        </patternFill>
      </fill>
    </dxf>
    <dxf>
      <font>
        <b/>
        <i val="0"/>
      </font>
      <fill>
        <patternFill patternType="solid">
          <fgColor indexed="64"/>
          <bgColor rgb="FFFF6B6B"/>
        </patternFill>
      </fill>
    </dxf>
    <dxf>
      <fill>
        <patternFill patternType="solid">
          <fgColor indexed="64"/>
          <bgColor rgb="FF92D050"/>
        </patternFill>
      </fill>
    </dxf>
    <dxf>
      <fill>
        <patternFill patternType="solid">
          <fgColor indexed="64"/>
          <bgColor rgb="FFFFD966"/>
        </patternFill>
      </fill>
    </dxf>
    <dxf>
      <font>
        <b/>
        <i val="0"/>
      </font>
      <fill>
        <patternFill patternType="solid">
          <fgColor indexed="64"/>
          <bgColor rgb="FFFF6B6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CD4B9A36-9AE9-4B1A-891B-147800B87920}">
  <we:reference id="wa200009404" version="1.0.0.5" store="en-US" storeType="OMEX"/>
  <we:alternateReferences>
    <we:reference id="WA200009404" version="1.0.0.5" store="" storeType="OMEX"/>
  </we:alternateReferences>
  <we:properties>
    <we:property name="claude.fileId" value="&quot;eedd4b07-5a5e-4ee7-8839-e7714cca8476&quot;"/>
  </we:properties>
  <we:bindings/>
  <we:snapshot xmlns:r="http://schemas.openxmlformats.org/officeDocument/2006/relationships"/>
</we:webextension>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864AB-0B81-4A15-B1AD-4A60C1C84AE5}">
  <sheetPr>
    <tabColor rgb="FF1F3864"/>
  </sheetPr>
  <dimension ref="A1:D258"/>
  <sheetViews>
    <sheetView tabSelected="1" workbookViewId="0">
      <pane ySplit="4" topLeftCell="A5" activePane="bottomLeft" state="frozen"/>
      <selection pane="bottomLeft" activeCell="B1" sqref="B1:D1"/>
    </sheetView>
  </sheetViews>
  <sheetFormatPr defaultRowHeight="15" x14ac:dyDescent="0.25"/>
  <cols>
    <col min="1" max="1" width="3.42578125" customWidth="1"/>
    <col min="2" max="2" width="41.85546875" customWidth="1"/>
    <col min="3" max="3" width="80" customWidth="1"/>
    <col min="4" max="4" width="30.42578125" customWidth="1"/>
    <col min="5" max="5" width="3.42578125" customWidth="1"/>
  </cols>
  <sheetData>
    <row r="1" spans="1:4" ht="39.950000000000003" customHeight="1" x14ac:dyDescent="0.25">
      <c r="B1" s="127" t="s">
        <v>301</v>
      </c>
      <c r="C1" s="109"/>
      <c r="D1" s="109"/>
    </row>
    <row r="2" spans="1:4" ht="20.100000000000001" customHeight="1" x14ac:dyDescent="0.25">
      <c r="B2" s="128" t="s">
        <v>302</v>
      </c>
      <c r="C2" s="109"/>
      <c r="D2" s="109"/>
    </row>
    <row r="3" spans="1:4" ht="20.100000000000001" customHeight="1" x14ac:dyDescent="0.25">
      <c r="B3" s="110" t="s">
        <v>576</v>
      </c>
      <c r="C3" s="109"/>
      <c r="D3" s="109"/>
    </row>
    <row r="4" spans="1:4" ht="24" customHeight="1" x14ac:dyDescent="0.25">
      <c r="B4" s="129" t="s">
        <v>303</v>
      </c>
      <c r="C4" s="109"/>
      <c r="D4" s="109"/>
    </row>
    <row r="5" spans="1:4" ht="6" customHeight="1" x14ac:dyDescent="0.25"/>
    <row r="6" spans="1:4" ht="15.95" customHeight="1" x14ac:dyDescent="0.25">
      <c r="B6" s="78" t="s">
        <v>304</v>
      </c>
      <c r="C6" s="79" t="s">
        <v>305</v>
      </c>
      <c r="D6" s="80" t="s">
        <v>306</v>
      </c>
    </row>
    <row r="7" spans="1:4" ht="15.95" customHeight="1" x14ac:dyDescent="0.25">
      <c r="B7" s="81" t="s">
        <v>307</v>
      </c>
      <c r="C7" s="82" t="s">
        <v>308</v>
      </c>
      <c r="D7" s="83" t="s">
        <v>309</v>
      </c>
    </row>
    <row r="8" spans="1:4" ht="15.95" customHeight="1" x14ac:dyDescent="0.25">
      <c r="B8" s="78" t="s">
        <v>310</v>
      </c>
      <c r="C8" s="79" t="s">
        <v>311</v>
      </c>
      <c r="D8" s="80" t="s">
        <v>312</v>
      </c>
    </row>
    <row r="9" spans="1:4" ht="15.95" customHeight="1" x14ac:dyDescent="0.25">
      <c r="B9" s="81" t="s">
        <v>313</v>
      </c>
      <c r="C9" s="82" t="s">
        <v>314</v>
      </c>
      <c r="D9" s="83" t="s">
        <v>315</v>
      </c>
    </row>
    <row r="10" spans="1:4" ht="15.95" customHeight="1" x14ac:dyDescent="0.25">
      <c r="B10" s="78" t="s">
        <v>316</v>
      </c>
      <c r="C10" s="79" t="s">
        <v>317</v>
      </c>
      <c r="D10" s="80" t="s">
        <v>318</v>
      </c>
    </row>
    <row r="11" spans="1:4" ht="15.95" customHeight="1" x14ac:dyDescent="0.25">
      <c r="B11" s="81" t="s">
        <v>319</v>
      </c>
      <c r="C11" s="82" t="s">
        <v>320</v>
      </c>
      <c r="D11" s="83" t="s">
        <v>321</v>
      </c>
    </row>
    <row r="12" spans="1:4" ht="15.95" customHeight="1" x14ac:dyDescent="0.25">
      <c r="B12" s="78" t="s">
        <v>322</v>
      </c>
      <c r="C12" s="79" t="s">
        <v>323</v>
      </c>
      <c r="D12" s="80" t="s">
        <v>324</v>
      </c>
    </row>
    <row r="13" spans="1:4" ht="15.95" customHeight="1" x14ac:dyDescent="0.25">
      <c r="B13" s="81" t="s">
        <v>325</v>
      </c>
      <c r="C13" s="82" t="s">
        <v>326</v>
      </c>
      <c r="D13" s="83" t="s">
        <v>327</v>
      </c>
    </row>
    <row r="14" spans="1:4" ht="15.95" customHeight="1" x14ac:dyDescent="0.25">
      <c r="B14" s="78" t="s">
        <v>328</v>
      </c>
      <c r="C14" s="79" t="s">
        <v>329</v>
      </c>
      <c r="D14" s="80" t="s">
        <v>330</v>
      </c>
    </row>
    <row r="15" spans="1:4" ht="9.9499999999999993" customHeight="1" x14ac:dyDescent="0.25"/>
    <row r="16" spans="1:4" ht="24" customHeight="1" x14ac:dyDescent="0.25">
      <c r="A16" s="30"/>
      <c r="B16" s="117" t="s">
        <v>331</v>
      </c>
      <c r="C16" s="109"/>
      <c r="D16" s="109"/>
    </row>
    <row r="17" spans="1:4" ht="6" customHeight="1" x14ac:dyDescent="0.25"/>
    <row r="18" spans="1:4" ht="50.1" customHeight="1" x14ac:dyDescent="0.25">
      <c r="B18" s="121" t="s">
        <v>332</v>
      </c>
      <c r="C18" s="109"/>
      <c r="D18" s="109"/>
    </row>
    <row r="19" spans="1:4" ht="6" customHeight="1" x14ac:dyDescent="0.25"/>
    <row r="20" spans="1:4" ht="50.1" customHeight="1" x14ac:dyDescent="0.25">
      <c r="B20" s="121" t="s">
        <v>333</v>
      </c>
      <c r="C20" s="109"/>
      <c r="D20" s="109"/>
    </row>
    <row r="21" spans="1:4" ht="6" customHeight="1" x14ac:dyDescent="0.25"/>
    <row r="22" spans="1:4" ht="50.1" customHeight="1" x14ac:dyDescent="0.25">
      <c r="B22" s="121" t="s">
        <v>334</v>
      </c>
      <c r="C22" s="109"/>
      <c r="D22" s="109"/>
    </row>
    <row r="23" spans="1:4" ht="9.9499999999999993" customHeight="1" x14ac:dyDescent="0.25"/>
    <row r="24" spans="1:4" ht="24" customHeight="1" x14ac:dyDescent="0.25">
      <c r="A24" s="30"/>
      <c r="B24" s="117" t="s">
        <v>335</v>
      </c>
      <c r="C24" s="109"/>
      <c r="D24" s="109"/>
    </row>
    <row r="25" spans="1:4" ht="6" customHeight="1" x14ac:dyDescent="0.25"/>
    <row r="26" spans="1:4" ht="39.950000000000003" customHeight="1" x14ac:dyDescent="0.25">
      <c r="B26" s="84" t="s">
        <v>336</v>
      </c>
      <c r="C26" s="118" t="s">
        <v>337</v>
      </c>
      <c r="D26" s="119"/>
    </row>
    <row r="27" spans="1:4" ht="3.95" customHeight="1" x14ac:dyDescent="0.25">
      <c r="B27" s="2"/>
      <c r="C27" s="2"/>
      <c r="D27" s="2"/>
    </row>
    <row r="28" spans="1:4" ht="39.950000000000003" customHeight="1" x14ac:dyDescent="0.25">
      <c r="B28" s="85" t="s">
        <v>338</v>
      </c>
      <c r="C28" s="106" t="s">
        <v>339</v>
      </c>
      <c r="D28" s="107"/>
    </row>
    <row r="29" spans="1:4" ht="3.95" customHeight="1" x14ac:dyDescent="0.25">
      <c r="B29" s="2"/>
      <c r="C29" s="2"/>
      <c r="D29" s="2"/>
    </row>
    <row r="30" spans="1:4" ht="39.950000000000003" customHeight="1" x14ac:dyDescent="0.25">
      <c r="B30" s="84" t="s">
        <v>340</v>
      </c>
      <c r="C30" s="118" t="s">
        <v>341</v>
      </c>
      <c r="D30" s="119"/>
    </row>
    <row r="31" spans="1:4" ht="3.95" customHeight="1" x14ac:dyDescent="0.25">
      <c r="B31" s="2"/>
      <c r="C31" s="2"/>
      <c r="D31" s="2"/>
    </row>
    <row r="32" spans="1:4" ht="39.950000000000003" customHeight="1" x14ac:dyDescent="0.25">
      <c r="B32" s="85" t="s">
        <v>342</v>
      </c>
      <c r="C32" s="106" t="s">
        <v>343</v>
      </c>
      <c r="D32" s="107"/>
    </row>
    <row r="33" spans="2:4" ht="3.95" customHeight="1" x14ac:dyDescent="0.25">
      <c r="B33" s="2"/>
      <c r="C33" s="2"/>
      <c r="D33" s="2"/>
    </row>
    <row r="34" spans="2:4" ht="39.950000000000003" customHeight="1" x14ac:dyDescent="0.25">
      <c r="B34" s="84" t="s">
        <v>344</v>
      </c>
      <c r="C34" s="118" t="s">
        <v>345</v>
      </c>
      <c r="D34" s="119"/>
    </row>
    <row r="35" spans="2:4" ht="3.95" customHeight="1" x14ac:dyDescent="0.25">
      <c r="B35" s="2"/>
      <c r="C35" s="2"/>
      <c r="D35" s="2"/>
    </row>
    <row r="36" spans="2:4" ht="39.950000000000003" customHeight="1" x14ac:dyDescent="0.25">
      <c r="B36" s="85" t="s">
        <v>346</v>
      </c>
      <c r="C36" s="106" t="s">
        <v>347</v>
      </c>
      <c r="D36" s="107"/>
    </row>
    <row r="37" spans="2:4" ht="3.95" customHeight="1" x14ac:dyDescent="0.25">
      <c r="B37" s="2"/>
      <c r="C37" s="2"/>
      <c r="D37" s="2"/>
    </row>
    <row r="38" spans="2:4" ht="39.950000000000003" customHeight="1" x14ac:dyDescent="0.25">
      <c r="B38" s="84" t="s">
        <v>348</v>
      </c>
      <c r="C38" s="118" t="s">
        <v>349</v>
      </c>
      <c r="D38" s="119"/>
    </row>
    <row r="39" spans="2:4" ht="3.95" customHeight="1" x14ac:dyDescent="0.25">
      <c r="B39" s="2"/>
      <c r="C39" s="2"/>
      <c r="D39" s="2"/>
    </row>
    <row r="40" spans="2:4" ht="39.950000000000003" customHeight="1" x14ac:dyDescent="0.25">
      <c r="B40" s="85" t="s">
        <v>350</v>
      </c>
      <c r="C40" s="106" t="s">
        <v>351</v>
      </c>
      <c r="D40" s="107"/>
    </row>
    <row r="41" spans="2:4" ht="3.95" customHeight="1" x14ac:dyDescent="0.25">
      <c r="B41" s="2"/>
      <c r="C41" s="2"/>
      <c r="D41" s="2"/>
    </row>
    <row r="42" spans="2:4" ht="39.950000000000003" customHeight="1" x14ac:dyDescent="0.25">
      <c r="B42" s="84" t="s">
        <v>352</v>
      </c>
      <c r="C42" s="118" t="s">
        <v>353</v>
      </c>
      <c r="D42" s="119"/>
    </row>
    <row r="43" spans="2:4" ht="3.95" customHeight="1" x14ac:dyDescent="0.25">
      <c r="B43" s="2"/>
      <c r="C43" s="2"/>
      <c r="D43" s="2"/>
    </row>
    <row r="44" spans="2:4" ht="39.950000000000003" customHeight="1" x14ac:dyDescent="0.25">
      <c r="B44" s="85" t="s">
        <v>354</v>
      </c>
      <c r="C44" s="106" t="s">
        <v>355</v>
      </c>
      <c r="D44" s="107"/>
    </row>
    <row r="45" spans="2:4" ht="3.95" customHeight="1" x14ac:dyDescent="0.25">
      <c r="B45" s="2"/>
      <c r="C45" s="2"/>
      <c r="D45" s="2"/>
    </row>
    <row r="46" spans="2:4" ht="39.950000000000003" customHeight="1" x14ac:dyDescent="0.25">
      <c r="B46" s="84" t="s">
        <v>356</v>
      </c>
      <c r="C46" s="118" t="s">
        <v>357</v>
      </c>
      <c r="D46" s="119"/>
    </row>
    <row r="47" spans="2:4" ht="3.95" customHeight="1" x14ac:dyDescent="0.25">
      <c r="B47" s="2"/>
      <c r="C47" s="2"/>
      <c r="D47" s="2"/>
    </row>
    <row r="48" spans="2:4" ht="39.950000000000003" customHeight="1" x14ac:dyDescent="0.25">
      <c r="B48" s="85" t="s">
        <v>358</v>
      </c>
      <c r="C48" s="106" t="s">
        <v>359</v>
      </c>
      <c r="D48" s="107"/>
    </row>
    <row r="49" spans="2:4" ht="3.95" customHeight="1" x14ac:dyDescent="0.25">
      <c r="B49" s="2"/>
      <c r="C49" s="2"/>
      <c r="D49" s="2"/>
    </row>
    <row r="50" spans="2:4" ht="39.950000000000003" customHeight="1" x14ac:dyDescent="0.25">
      <c r="B50" s="84" t="s">
        <v>360</v>
      </c>
      <c r="C50" s="118" t="s">
        <v>361</v>
      </c>
      <c r="D50" s="119"/>
    </row>
    <row r="51" spans="2:4" ht="3.95" customHeight="1" x14ac:dyDescent="0.25">
      <c r="B51" s="2"/>
      <c r="C51" s="2"/>
      <c r="D51" s="2"/>
    </row>
    <row r="52" spans="2:4" ht="39.950000000000003" customHeight="1" x14ac:dyDescent="0.25">
      <c r="B52" s="85" t="s">
        <v>362</v>
      </c>
      <c r="C52" s="106" t="s">
        <v>363</v>
      </c>
      <c r="D52" s="107"/>
    </row>
    <row r="53" spans="2:4" ht="3.95" customHeight="1" x14ac:dyDescent="0.25">
      <c r="B53" s="2"/>
      <c r="C53" s="2"/>
      <c r="D53" s="2"/>
    </row>
    <row r="54" spans="2:4" ht="39.950000000000003" customHeight="1" x14ac:dyDescent="0.25">
      <c r="B54" s="84" t="s">
        <v>157</v>
      </c>
      <c r="C54" s="118" t="s">
        <v>364</v>
      </c>
      <c r="D54" s="119"/>
    </row>
    <row r="55" spans="2:4" ht="3.95" customHeight="1" x14ac:dyDescent="0.25">
      <c r="B55" s="2"/>
      <c r="C55" s="2"/>
      <c r="D55" s="2"/>
    </row>
    <row r="56" spans="2:4" ht="39.950000000000003" customHeight="1" x14ac:dyDescent="0.25">
      <c r="B56" s="85" t="s">
        <v>365</v>
      </c>
      <c r="C56" s="106" t="s">
        <v>366</v>
      </c>
      <c r="D56" s="107"/>
    </row>
    <row r="57" spans="2:4" ht="3.95" customHeight="1" x14ac:dyDescent="0.25">
      <c r="B57" s="2"/>
      <c r="C57" s="2"/>
      <c r="D57" s="2"/>
    </row>
    <row r="58" spans="2:4" ht="39.950000000000003" customHeight="1" x14ac:dyDescent="0.25">
      <c r="B58" s="84" t="s">
        <v>367</v>
      </c>
      <c r="C58" s="118" t="s">
        <v>368</v>
      </c>
      <c r="D58" s="119"/>
    </row>
    <row r="59" spans="2:4" ht="3.95" customHeight="1" x14ac:dyDescent="0.25">
      <c r="B59" s="2"/>
      <c r="C59" s="2"/>
      <c r="D59" s="2"/>
    </row>
    <row r="60" spans="2:4" ht="39.950000000000003" customHeight="1" x14ac:dyDescent="0.25">
      <c r="B60" s="85" t="s">
        <v>369</v>
      </c>
      <c r="C60" s="106" t="s">
        <v>370</v>
      </c>
      <c r="D60" s="107"/>
    </row>
    <row r="61" spans="2:4" ht="3.95" customHeight="1" x14ac:dyDescent="0.25">
      <c r="B61" s="2"/>
      <c r="C61" s="2"/>
      <c r="D61" s="2"/>
    </row>
    <row r="62" spans="2:4" ht="39.950000000000003" customHeight="1" x14ac:dyDescent="0.25">
      <c r="B62" s="84" t="s">
        <v>371</v>
      </c>
      <c r="C62" s="118" t="s">
        <v>372</v>
      </c>
      <c r="D62" s="119"/>
    </row>
    <row r="63" spans="2:4" ht="3.95" customHeight="1" x14ac:dyDescent="0.25">
      <c r="B63" s="2"/>
      <c r="C63" s="2"/>
      <c r="D63" s="2"/>
    </row>
    <row r="65" spans="1:4" ht="12" customHeight="1" x14ac:dyDescent="0.25"/>
    <row r="66" spans="1:4" ht="24" customHeight="1" x14ac:dyDescent="0.25">
      <c r="A66" s="30"/>
      <c r="B66" s="117" t="s">
        <v>373</v>
      </c>
      <c r="C66" s="109"/>
      <c r="D66" s="109"/>
    </row>
    <row r="67" spans="1:4" ht="6" customHeight="1" x14ac:dyDescent="0.25"/>
    <row r="68" spans="1:4" ht="30" customHeight="1" x14ac:dyDescent="0.25">
      <c r="B68" s="121" t="s">
        <v>374</v>
      </c>
      <c r="C68" s="109"/>
      <c r="D68" s="109"/>
    </row>
    <row r="69" spans="1:4" ht="6" customHeight="1" x14ac:dyDescent="0.25"/>
    <row r="70" spans="1:4" ht="20.100000000000001" customHeight="1" x14ac:dyDescent="0.25">
      <c r="B70" s="126" t="s">
        <v>375</v>
      </c>
      <c r="C70" s="109"/>
      <c r="D70" s="109"/>
    </row>
    <row r="71" spans="1:4" ht="3.95" customHeight="1" x14ac:dyDescent="0.25"/>
    <row r="72" spans="1:4" ht="45" customHeight="1" x14ac:dyDescent="0.25">
      <c r="B72" s="86" t="s">
        <v>376</v>
      </c>
      <c r="C72" s="118" t="s">
        <v>377</v>
      </c>
      <c r="D72" s="119"/>
    </row>
    <row r="73" spans="1:4" ht="3.95" customHeight="1" x14ac:dyDescent="0.25">
      <c r="B73" s="2"/>
      <c r="C73" s="2"/>
      <c r="D73" s="2"/>
    </row>
    <row r="74" spans="1:4" ht="45" customHeight="1" x14ac:dyDescent="0.25">
      <c r="B74" s="86" t="s">
        <v>378</v>
      </c>
      <c r="C74" s="106" t="s">
        <v>379</v>
      </c>
      <c r="D74" s="107"/>
    </row>
    <row r="75" spans="1:4" ht="3.95" customHeight="1" x14ac:dyDescent="0.25">
      <c r="B75" s="2"/>
      <c r="C75" s="2"/>
      <c r="D75" s="2"/>
    </row>
    <row r="76" spans="1:4" ht="45" customHeight="1" x14ac:dyDescent="0.25">
      <c r="B76" s="86" t="s">
        <v>380</v>
      </c>
      <c r="C76" s="118" t="s">
        <v>381</v>
      </c>
      <c r="D76" s="119"/>
    </row>
    <row r="77" spans="1:4" ht="3.95" customHeight="1" x14ac:dyDescent="0.25">
      <c r="B77" s="2"/>
      <c r="C77" s="2"/>
      <c r="D77" s="2"/>
    </row>
    <row r="78" spans="1:4" ht="45" customHeight="1" x14ac:dyDescent="0.25">
      <c r="B78" s="86" t="s">
        <v>382</v>
      </c>
      <c r="C78" s="106" t="s">
        <v>383</v>
      </c>
      <c r="D78" s="107"/>
    </row>
    <row r="79" spans="1:4" ht="3.95" customHeight="1" x14ac:dyDescent="0.25">
      <c r="B79" s="2"/>
      <c r="C79" s="2"/>
      <c r="D79" s="2"/>
    </row>
    <row r="80" spans="1:4" ht="45" customHeight="1" x14ac:dyDescent="0.25">
      <c r="B80" s="86" t="s">
        <v>384</v>
      </c>
      <c r="C80" s="118" t="s">
        <v>385</v>
      </c>
      <c r="D80" s="119"/>
    </row>
    <row r="81" spans="2:4" ht="3.95" customHeight="1" x14ac:dyDescent="0.25">
      <c r="B81" s="2"/>
      <c r="C81" s="2"/>
      <c r="D81" s="2"/>
    </row>
    <row r="82" spans="2:4" ht="45" customHeight="1" x14ac:dyDescent="0.25">
      <c r="B82" s="86" t="s">
        <v>386</v>
      </c>
      <c r="C82" s="106" t="s">
        <v>387</v>
      </c>
      <c r="D82" s="107"/>
    </row>
    <row r="83" spans="2:4" ht="3.95" customHeight="1" x14ac:dyDescent="0.25">
      <c r="B83" s="2"/>
      <c r="C83" s="2"/>
      <c r="D83" s="2"/>
    </row>
    <row r="84" spans="2:4" ht="45" customHeight="1" x14ac:dyDescent="0.25">
      <c r="B84" s="86" t="s">
        <v>388</v>
      </c>
      <c r="C84" s="118" t="s">
        <v>389</v>
      </c>
      <c r="D84" s="119"/>
    </row>
    <row r="85" spans="2:4" ht="3.95" customHeight="1" x14ac:dyDescent="0.25">
      <c r="B85" s="2"/>
      <c r="C85" s="2"/>
      <c r="D85" s="2"/>
    </row>
    <row r="86" spans="2:4" ht="45" customHeight="1" x14ac:dyDescent="0.25">
      <c r="B86" s="86" t="s">
        <v>390</v>
      </c>
      <c r="C86" s="106" t="s">
        <v>391</v>
      </c>
      <c r="D86" s="107"/>
    </row>
    <row r="87" spans="2:4" ht="3.95" customHeight="1" x14ac:dyDescent="0.25">
      <c r="B87" s="2"/>
      <c r="C87" s="2"/>
      <c r="D87" s="2"/>
    </row>
    <row r="88" spans="2:4" ht="45" customHeight="1" x14ac:dyDescent="0.25">
      <c r="B88" s="86" t="s">
        <v>392</v>
      </c>
      <c r="C88" s="118" t="s">
        <v>393</v>
      </c>
      <c r="D88" s="119"/>
    </row>
    <row r="89" spans="2:4" ht="3.95" customHeight="1" x14ac:dyDescent="0.25">
      <c r="B89" s="2"/>
      <c r="C89" s="2"/>
      <c r="D89" s="2"/>
    </row>
    <row r="90" spans="2:4" ht="45" customHeight="1" x14ac:dyDescent="0.25">
      <c r="B90" s="86" t="s">
        <v>394</v>
      </c>
      <c r="C90" s="106" t="s">
        <v>395</v>
      </c>
      <c r="D90" s="107"/>
    </row>
    <row r="91" spans="2:4" ht="3.95" customHeight="1" x14ac:dyDescent="0.25">
      <c r="B91" s="2"/>
      <c r="C91" s="2"/>
      <c r="D91" s="2"/>
    </row>
    <row r="92" spans="2:4" ht="45" customHeight="1" x14ac:dyDescent="0.25">
      <c r="B92" s="86" t="s">
        <v>396</v>
      </c>
      <c r="C92" s="118" t="s">
        <v>397</v>
      </c>
      <c r="D92" s="119"/>
    </row>
    <row r="93" spans="2:4" ht="3.95" customHeight="1" x14ac:dyDescent="0.25">
      <c r="B93" s="2"/>
      <c r="C93" s="2"/>
      <c r="D93" s="2"/>
    </row>
    <row r="94" spans="2:4" ht="45" customHeight="1" x14ac:dyDescent="0.25">
      <c r="B94" s="86" t="s">
        <v>398</v>
      </c>
      <c r="C94" s="106" t="s">
        <v>399</v>
      </c>
      <c r="D94" s="107"/>
    </row>
    <row r="95" spans="2:4" ht="3.95" customHeight="1" x14ac:dyDescent="0.25">
      <c r="B95" s="2"/>
      <c r="C95" s="2"/>
      <c r="D95" s="2"/>
    </row>
    <row r="96" spans="2:4" ht="45" customHeight="1" x14ac:dyDescent="0.25">
      <c r="B96" s="86" t="s">
        <v>400</v>
      </c>
      <c r="C96" s="118" t="s">
        <v>401</v>
      </c>
      <c r="D96" s="119"/>
    </row>
    <row r="97" spans="1:4" ht="3.95" customHeight="1" x14ac:dyDescent="0.25">
      <c r="B97" s="2"/>
      <c r="C97" s="2"/>
      <c r="D97" s="2"/>
    </row>
    <row r="98" spans="1:4" ht="45" customHeight="1" x14ac:dyDescent="0.25">
      <c r="B98" s="86" t="s">
        <v>402</v>
      </c>
      <c r="C98" s="106" t="s">
        <v>403</v>
      </c>
      <c r="D98" s="107"/>
    </row>
    <row r="99" spans="1:4" ht="3.95" customHeight="1" x14ac:dyDescent="0.25">
      <c r="B99" s="2"/>
      <c r="C99" s="2"/>
      <c r="D99" s="2"/>
    </row>
    <row r="100" spans="1:4" ht="45" customHeight="1" x14ac:dyDescent="0.25">
      <c r="B100" s="86" t="s">
        <v>404</v>
      </c>
      <c r="C100" s="118" t="s">
        <v>405</v>
      </c>
      <c r="D100" s="119"/>
    </row>
    <row r="101" spans="1:4" ht="3.95" customHeight="1" x14ac:dyDescent="0.25">
      <c r="B101" s="2"/>
      <c r="C101" s="2"/>
      <c r="D101" s="2"/>
    </row>
    <row r="102" spans="1:4" ht="45" customHeight="1" x14ac:dyDescent="0.25">
      <c r="B102" s="86" t="s">
        <v>406</v>
      </c>
      <c r="C102" s="106" t="s">
        <v>407</v>
      </c>
      <c r="D102" s="107"/>
    </row>
    <row r="103" spans="1:4" ht="3.95" customHeight="1" x14ac:dyDescent="0.25">
      <c r="B103" s="2"/>
      <c r="C103" s="2"/>
      <c r="D103" s="2"/>
    </row>
    <row r="104" spans="1:4" ht="6" customHeight="1" x14ac:dyDescent="0.25">
      <c r="B104" s="2"/>
      <c r="C104" s="2"/>
      <c r="D104" s="2"/>
    </row>
    <row r="105" spans="1:4" ht="50.1" customHeight="1" x14ac:dyDescent="0.25">
      <c r="B105" s="111" t="s">
        <v>408</v>
      </c>
      <c r="C105" s="112"/>
      <c r="D105" s="112"/>
    </row>
    <row r="106" spans="1:4" ht="12" customHeight="1" x14ac:dyDescent="0.25"/>
    <row r="108" spans="1:4" ht="24" customHeight="1" x14ac:dyDescent="0.25">
      <c r="A108" s="30"/>
      <c r="B108" s="117" t="s">
        <v>409</v>
      </c>
      <c r="C108" s="109"/>
      <c r="D108" s="109"/>
    </row>
    <row r="109" spans="1:4" ht="6" customHeight="1" x14ac:dyDescent="0.25"/>
    <row r="110" spans="1:4" ht="39.950000000000003" customHeight="1" x14ac:dyDescent="0.25">
      <c r="B110" s="87" t="s">
        <v>410</v>
      </c>
      <c r="C110" s="123" t="s">
        <v>411</v>
      </c>
      <c r="D110" s="124"/>
    </row>
    <row r="111" spans="1:4" ht="3.95" customHeight="1" x14ac:dyDescent="0.25">
      <c r="B111" s="2"/>
      <c r="C111" s="2"/>
      <c r="D111" s="2"/>
    </row>
    <row r="112" spans="1:4" ht="39.950000000000003" customHeight="1" x14ac:dyDescent="0.25">
      <c r="B112" s="87" t="s">
        <v>412</v>
      </c>
      <c r="C112" s="123" t="s">
        <v>413</v>
      </c>
      <c r="D112" s="124"/>
    </row>
    <row r="113" spans="2:4" ht="3.95" customHeight="1" x14ac:dyDescent="0.25">
      <c r="B113" s="2"/>
      <c r="C113" s="2"/>
      <c r="D113" s="2"/>
    </row>
    <row r="114" spans="2:4" ht="39.950000000000003" customHeight="1" x14ac:dyDescent="0.25">
      <c r="B114" s="88" t="s">
        <v>414</v>
      </c>
      <c r="C114" s="123" t="s">
        <v>415</v>
      </c>
      <c r="D114" s="124"/>
    </row>
    <row r="115" spans="2:4" ht="3.95" customHeight="1" x14ac:dyDescent="0.25">
      <c r="B115" s="2"/>
      <c r="C115" s="2"/>
      <c r="D115" s="2"/>
    </row>
    <row r="116" spans="2:4" ht="39.950000000000003" customHeight="1" x14ac:dyDescent="0.25">
      <c r="B116" s="88" t="s">
        <v>416</v>
      </c>
      <c r="C116" s="123" t="s">
        <v>417</v>
      </c>
      <c r="D116" s="124"/>
    </row>
    <row r="117" spans="2:4" ht="3.95" customHeight="1" x14ac:dyDescent="0.25">
      <c r="B117" s="2"/>
      <c r="C117" s="2"/>
      <c r="D117" s="2"/>
    </row>
    <row r="118" spans="2:4" ht="39.950000000000003" customHeight="1" x14ac:dyDescent="0.25">
      <c r="B118" s="88" t="s">
        <v>418</v>
      </c>
      <c r="C118" s="123" t="s">
        <v>419</v>
      </c>
      <c r="D118" s="124"/>
    </row>
    <row r="119" spans="2:4" ht="3.95" customHeight="1" x14ac:dyDescent="0.25">
      <c r="B119" s="2"/>
      <c r="C119" s="2"/>
      <c r="D119" s="2"/>
    </row>
    <row r="120" spans="2:4" ht="39.950000000000003" customHeight="1" x14ac:dyDescent="0.25">
      <c r="B120" s="88" t="s">
        <v>420</v>
      </c>
      <c r="C120" s="123" t="s">
        <v>421</v>
      </c>
      <c r="D120" s="124"/>
    </row>
    <row r="121" spans="2:4" ht="3.95" customHeight="1" x14ac:dyDescent="0.25">
      <c r="B121" s="2"/>
      <c r="C121" s="2"/>
      <c r="D121" s="2"/>
    </row>
    <row r="122" spans="2:4" ht="39.950000000000003" customHeight="1" x14ac:dyDescent="0.25">
      <c r="B122" s="88" t="s">
        <v>422</v>
      </c>
      <c r="C122" s="123" t="s">
        <v>423</v>
      </c>
      <c r="D122" s="124"/>
    </row>
    <row r="123" spans="2:4" ht="3.95" customHeight="1" x14ac:dyDescent="0.25">
      <c r="B123" s="2"/>
      <c r="C123" s="2"/>
      <c r="D123" s="2"/>
    </row>
    <row r="124" spans="2:4" ht="39.950000000000003" customHeight="1" x14ac:dyDescent="0.25">
      <c r="B124" s="88" t="s">
        <v>424</v>
      </c>
      <c r="C124" s="123" t="s">
        <v>425</v>
      </c>
      <c r="D124" s="124"/>
    </row>
    <row r="125" spans="2:4" ht="3.95" customHeight="1" x14ac:dyDescent="0.25">
      <c r="B125" s="2"/>
      <c r="C125" s="2"/>
      <c r="D125" s="2"/>
    </row>
    <row r="126" spans="2:4" ht="39.950000000000003" customHeight="1" x14ac:dyDescent="0.25">
      <c r="B126" s="89" t="s">
        <v>426</v>
      </c>
      <c r="C126" s="123" t="s">
        <v>427</v>
      </c>
      <c r="D126" s="124"/>
    </row>
    <row r="127" spans="2:4" ht="3.95" customHeight="1" x14ac:dyDescent="0.25">
      <c r="B127" s="2"/>
      <c r="C127" s="2"/>
      <c r="D127" s="2"/>
    </row>
    <row r="128" spans="2:4" ht="39.950000000000003" customHeight="1" x14ac:dyDescent="0.25">
      <c r="B128" s="89" t="s">
        <v>428</v>
      </c>
      <c r="C128" s="123" t="s">
        <v>429</v>
      </c>
      <c r="D128" s="124"/>
    </row>
    <row r="129" spans="2:4" ht="3.95" customHeight="1" x14ac:dyDescent="0.25">
      <c r="B129" s="2"/>
      <c r="C129" s="2"/>
      <c r="D129" s="2"/>
    </row>
    <row r="130" spans="2:4" ht="39.950000000000003" customHeight="1" x14ac:dyDescent="0.25">
      <c r="B130" s="88" t="s">
        <v>430</v>
      </c>
      <c r="C130" s="123" t="s">
        <v>431</v>
      </c>
      <c r="D130" s="124"/>
    </row>
    <row r="131" spans="2:4" ht="3.95" customHeight="1" x14ac:dyDescent="0.25">
      <c r="B131" s="2"/>
      <c r="C131" s="2"/>
      <c r="D131" s="2"/>
    </row>
    <row r="132" spans="2:4" ht="39.950000000000003" customHeight="1" x14ac:dyDescent="0.25">
      <c r="B132" s="88" t="s">
        <v>432</v>
      </c>
      <c r="C132" s="123" t="s">
        <v>433</v>
      </c>
      <c r="D132" s="124"/>
    </row>
    <row r="133" spans="2:4" ht="3.95" customHeight="1" x14ac:dyDescent="0.25">
      <c r="B133" s="2"/>
      <c r="C133" s="2"/>
      <c r="D133" s="2"/>
    </row>
    <row r="134" spans="2:4" ht="39.950000000000003" customHeight="1" x14ac:dyDescent="0.25">
      <c r="B134" s="90" t="s">
        <v>434</v>
      </c>
      <c r="C134" s="123" t="s">
        <v>435</v>
      </c>
      <c r="D134" s="124"/>
    </row>
    <row r="135" spans="2:4" ht="3.95" customHeight="1" x14ac:dyDescent="0.25">
      <c r="B135" s="2"/>
      <c r="C135" s="2"/>
      <c r="D135" s="2"/>
    </row>
    <row r="136" spans="2:4" ht="39.950000000000003" customHeight="1" x14ac:dyDescent="0.25">
      <c r="B136" s="90" t="s">
        <v>436</v>
      </c>
      <c r="C136" s="123" t="s">
        <v>437</v>
      </c>
      <c r="D136" s="124"/>
    </row>
    <row r="137" spans="2:4" ht="3.95" customHeight="1" x14ac:dyDescent="0.25">
      <c r="B137" s="2"/>
      <c r="C137" s="2"/>
      <c r="D137" s="2"/>
    </row>
    <row r="138" spans="2:4" ht="39.950000000000003" customHeight="1" x14ac:dyDescent="0.25">
      <c r="B138" s="90" t="s">
        <v>438</v>
      </c>
      <c r="C138" s="123" t="s">
        <v>439</v>
      </c>
      <c r="D138" s="124"/>
    </row>
    <row r="139" spans="2:4" ht="3.95" customHeight="1" x14ac:dyDescent="0.25">
      <c r="B139" s="2"/>
      <c r="C139" s="2"/>
      <c r="D139" s="2"/>
    </row>
    <row r="140" spans="2:4" ht="39.950000000000003" customHeight="1" x14ac:dyDescent="0.25">
      <c r="B140" s="90" t="s">
        <v>440</v>
      </c>
      <c r="C140" s="123" t="s">
        <v>441</v>
      </c>
      <c r="D140" s="124"/>
    </row>
    <row r="141" spans="2:4" ht="3.95" customHeight="1" x14ac:dyDescent="0.25">
      <c r="B141" s="2"/>
      <c r="C141" s="2"/>
      <c r="D141" s="2"/>
    </row>
    <row r="142" spans="2:4" ht="39.950000000000003" customHeight="1" x14ac:dyDescent="0.25">
      <c r="B142" s="90" t="s">
        <v>442</v>
      </c>
      <c r="C142" s="123" t="s">
        <v>443</v>
      </c>
      <c r="D142" s="124"/>
    </row>
    <row r="143" spans="2:4" ht="3.95" customHeight="1" x14ac:dyDescent="0.25">
      <c r="B143" s="2"/>
      <c r="C143" s="2"/>
      <c r="D143" s="2"/>
    </row>
    <row r="145" spans="1:4" ht="12" customHeight="1" x14ac:dyDescent="0.25">
      <c r="A145" s="103"/>
    </row>
    <row r="146" spans="1:4" ht="24" customHeight="1" x14ac:dyDescent="0.25">
      <c r="B146" s="125" t="s">
        <v>444</v>
      </c>
      <c r="C146" s="109"/>
      <c r="D146" s="109"/>
    </row>
    <row r="147" spans="1:4" ht="6" customHeight="1" x14ac:dyDescent="0.25"/>
    <row r="148" spans="1:4" ht="35.1" customHeight="1" x14ac:dyDescent="0.25">
      <c r="B148" s="121" t="s">
        <v>445</v>
      </c>
      <c r="C148" s="109"/>
      <c r="D148" s="109"/>
    </row>
    <row r="149" spans="1:4" ht="6" customHeight="1" x14ac:dyDescent="0.25"/>
    <row r="150" spans="1:4" ht="20.100000000000001" customHeight="1" x14ac:dyDescent="0.25">
      <c r="B150" s="122" t="s">
        <v>375</v>
      </c>
      <c r="C150" s="109"/>
      <c r="D150" s="109"/>
    </row>
    <row r="151" spans="1:4" ht="3.95" customHeight="1" x14ac:dyDescent="0.25"/>
    <row r="152" spans="1:4" ht="45" customHeight="1" x14ac:dyDescent="0.25">
      <c r="B152" s="91" t="s">
        <v>376</v>
      </c>
      <c r="C152" s="118" t="s">
        <v>446</v>
      </c>
      <c r="D152" s="119"/>
    </row>
    <row r="153" spans="1:4" ht="3.95" customHeight="1" x14ac:dyDescent="0.25">
      <c r="B153" s="2"/>
      <c r="C153" s="2"/>
      <c r="D153" s="2"/>
    </row>
    <row r="154" spans="1:4" ht="45" customHeight="1" x14ac:dyDescent="0.25">
      <c r="B154" s="91" t="s">
        <v>378</v>
      </c>
      <c r="C154" s="106" t="s">
        <v>447</v>
      </c>
      <c r="D154" s="107"/>
    </row>
    <row r="155" spans="1:4" ht="3.95" customHeight="1" x14ac:dyDescent="0.25">
      <c r="B155" s="2"/>
      <c r="C155" s="2"/>
      <c r="D155" s="2"/>
    </row>
    <row r="156" spans="1:4" ht="45" customHeight="1" x14ac:dyDescent="0.25">
      <c r="B156" s="91" t="s">
        <v>380</v>
      </c>
      <c r="C156" s="118" t="s">
        <v>448</v>
      </c>
      <c r="D156" s="119"/>
    </row>
    <row r="157" spans="1:4" ht="3.95" customHeight="1" x14ac:dyDescent="0.25">
      <c r="B157" s="2"/>
      <c r="C157" s="2"/>
      <c r="D157" s="2"/>
    </row>
    <row r="158" spans="1:4" ht="45" customHeight="1" x14ac:dyDescent="0.25">
      <c r="B158" s="91" t="s">
        <v>382</v>
      </c>
      <c r="C158" s="106" t="s">
        <v>449</v>
      </c>
      <c r="D158" s="107"/>
    </row>
    <row r="159" spans="1:4" ht="3.95" customHeight="1" x14ac:dyDescent="0.25">
      <c r="B159" s="2"/>
      <c r="C159" s="2"/>
      <c r="D159" s="2"/>
    </row>
    <row r="160" spans="1:4" ht="45" customHeight="1" x14ac:dyDescent="0.25">
      <c r="B160" s="91" t="s">
        <v>384</v>
      </c>
      <c r="C160" s="118" t="s">
        <v>450</v>
      </c>
      <c r="D160" s="119"/>
    </row>
    <row r="161" spans="2:4" ht="3.95" customHeight="1" x14ac:dyDescent="0.25">
      <c r="B161" s="2"/>
      <c r="C161" s="2"/>
      <c r="D161" s="2"/>
    </row>
    <row r="162" spans="2:4" ht="45" customHeight="1" x14ac:dyDescent="0.25">
      <c r="B162" s="91" t="s">
        <v>386</v>
      </c>
      <c r="C162" s="106" t="s">
        <v>451</v>
      </c>
      <c r="D162" s="107"/>
    </row>
    <row r="163" spans="2:4" ht="3.95" customHeight="1" x14ac:dyDescent="0.25">
      <c r="B163" s="2"/>
      <c r="C163" s="2"/>
      <c r="D163" s="2"/>
    </row>
    <row r="164" spans="2:4" ht="45" customHeight="1" x14ac:dyDescent="0.25">
      <c r="B164" s="91" t="s">
        <v>388</v>
      </c>
      <c r="C164" s="118" t="s">
        <v>452</v>
      </c>
      <c r="D164" s="119"/>
    </row>
    <row r="165" spans="2:4" ht="3.95" customHeight="1" x14ac:dyDescent="0.25">
      <c r="B165" s="2"/>
      <c r="C165" s="2"/>
      <c r="D165" s="2"/>
    </row>
    <row r="166" spans="2:4" ht="45" customHeight="1" x14ac:dyDescent="0.25">
      <c r="B166" s="91" t="s">
        <v>390</v>
      </c>
      <c r="C166" s="106" t="s">
        <v>453</v>
      </c>
      <c r="D166" s="107"/>
    </row>
    <row r="167" spans="2:4" ht="3.95" customHeight="1" x14ac:dyDescent="0.25">
      <c r="B167" s="2"/>
      <c r="C167" s="2"/>
      <c r="D167" s="2"/>
    </row>
    <row r="168" spans="2:4" ht="45" customHeight="1" x14ac:dyDescent="0.25">
      <c r="B168" s="91" t="s">
        <v>392</v>
      </c>
      <c r="C168" s="118" t="s">
        <v>454</v>
      </c>
      <c r="D168" s="119"/>
    </row>
    <row r="169" spans="2:4" ht="3.95" customHeight="1" x14ac:dyDescent="0.25">
      <c r="B169" s="2"/>
      <c r="C169" s="2"/>
      <c r="D169" s="2"/>
    </row>
    <row r="170" spans="2:4" ht="45" customHeight="1" x14ac:dyDescent="0.25">
      <c r="B170" s="91" t="s">
        <v>394</v>
      </c>
      <c r="C170" s="106" t="s">
        <v>455</v>
      </c>
      <c r="D170" s="107"/>
    </row>
    <row r="171" spans="2:4" ht="3.95" customHeight="1" x14ac:dyDescent="0.25">
      <c r="B171" s="2"/>
      <c r="C171" s="2"/>
      <c r="D171" s="2"/>
    </row>
    <row r="172" spans="2:4" ht="45" customHeight="1" x14ac:dyDescent="0.25">
      <c r="B172" s="91" t="s">
        <v>396</v>
      </c>
      <c r="C172" s="118" t="s">
        <v>456</v>
      </c>
      <c r="D172" s="119"/>
    </row>
    <row r="173" spans="2:4" ht="3.95" customHeight="1" x14ac:dyDescent="0.25">
      <c r="B173" s="2"/>
      <c r="C173" s="2"/>
      <c r="D173" s="2"/>
    </row>
    <row r="174" spans="2:4" ht="45" customHeight="1" x14ac:dyDescent="0.25">
      <c r="B174" s="91" t="s">
        <v>398</v>
      </c>
      <c r="C174" s="106" t="s">
        <v>457</v>
      </c>
      <c r="D174" s="107"/>
    </row>
    <row r="175" spans="2:4" ht="3.95" customHeight="1" x14ac:dyDescent="0.25">
      <c r="B175" s="2"/>
      <c r="C175" s="2"/>
      <c r="D175" s="2"/>
    </row>
    <row r="176" spans="2:4" ht="45" customHeight="1" x14ac:dyDescent="0.25">
      <c r="B176" s="91" t="s">
        <v>400</v>
      </c>
      <c r="C176" s="118" t="s">
        <v>458</v>
      </c>
      <c r="D176" s="119"/>
    </row>
    <row r="177" spans="2:4" ht="3.95" customHeight="1" x14ac:dyDescent="0.25">
      <c r="B177" s="2"/>
      <c r="C177" s="2"/>
      <c r="D177" s="2"/>
    </row>
    <row r="178" spans="2:4" ht="45" customHeight="1" x14ac:dyDescent="0.25">
      <c r="B178" s="91" t="s">
        <v>402</v>
      </c>
      <c r="C178" s="106" t="s">
        <v>459</v>
      </c>
      <c r="D178" s="107"/>
    </row>
    <row r="179" spans="2:4" ht="3.95" customHeight="1" x14ac:dyDescent="0.25">
      <c r="B179" s="2"/>
      <c r="C179" s="2"/>
      <c r="D179" s="2"/>
    </row>
    <row r="180" spans="2:4" ht="45" customHeight="1" x14ac:dyDescent="0.25">
      <c r="B180" s="91" t="s">
        <v>404</v>
      </c>
      <c r="C180" s="118" t="s">
        <v>460</v>
      </c>
      <c r="D180" s="119"/>
    </row>
    <row r="181" spans="2:4" ht="3.95" customHeight="1" x14ac:dyDescent="0.25">
      <c r="B181" s="2"/>
      <c r="C181" s="2"/>
      <c r="D181" s="2"/>
    </row>
    <row r="182" spans="2:4" ht="45" customHeight="1" x14ac:dyDescent="0.25">
      <c r="B182" s="91" t="s">
        <v>406</v>
      </c>
      <c r="C182" s="106" t="s">
        <v>461</v>
      </c>
      <c r="D182" s="107"/>
    </row>
    <row r="183" spans="2:4" ht="3.95" customHeight="1" x14ac:dyDescent="0.25">
      <c r="B183" s="2"/>
      <c r="C183" s="2"/>
      <c r="D183" s="2"/>
    </row>
    <row r="184" spans="2:4" ht="45" customHeight="1" x14ac:dyDescent="0.25">
      <c r="B184" s="91" t="s">
        <v>462</v>
      </c>
      <c r="C184" s="118" t="s">
        <v>463</v>
      </c>
      <c r="D184" s="119"/>
    </row>
    <row r="185" spans="2:4" ht="3.95" customHeight="1" x14ac:dyDescent="0.25">
      <c r="B185" s="2"/>
      <c r="C185" s="2"/>
      <c r="D185" s="2"/>
    </row>
    <row r="186" spans="2:4" ht="45" customHeight="1" x14ac:dyDescent="0.25">
      <c r="B186" s="91" t="s">
        <v>464</v>
      </c>
      <c r="C186" s="106" t="s">
        <v>465</v>
      </c>
      <c r="D186" s="107"/>
    </row>
    <row r="187" spans="2:4" ht="3.95" customHeight="1" x14ac:dyDescent="0.25">
      <c r="B187" s="2"/>
      <c r="C187" s="2"/>
      <c r="D187" s="2"/>
    </row>
    <row r="188" spans="2:4" ht="45" customHeight="1" x14ac:dyDescent="0.25">
      <c r="B188" s="91" t="s">
        <v>466</v>
      </c>
      <c r="C188" s="118" t="s">
        <v>467</v>
      </c>
      <c r="D188" s="119"/>
    </row>
    <row r="189" spans="2:4" ht="3.95" customHeight="1" x14ac:dyDescent="0.25">
      <c r="B189" s="2"/>
      <c r="C189" s="2"/>
      <c r="D189" s="2"/>
    </row>
    <row r="190" spans="2:4" ht="6" customHeight="1" x14ac:dyDescent="0.25">
      <c r="B190" s="2"/>
      <c r="C190" s="2"/>
      <c r="D190" s="2"/>
    </row>
    <row r="191" spans="2:4" ht="60" customHeight="1" x14ac:dyDescent="0.25">
      <c r="B191" s="111" t="s">
        <v>468</v>
      </c>
      <c r="C191" s="112"/>
      <c r="D191" s="112"/>
    </row>
    <row r="192" spans="2:4" ht="12" customHeight="1" x14ac:dyDescent="0.25"/>
    <row r="193" spans="1:4" ht="24" customHeight="1" x14ac:dyDescent="0.25">
      <c r="A193" s="103"/>
      <c r="B193" s="120" t="s">
        <v>469</v>
      </c>
      <c r="C193" s="109"/>
      <c r="D193" s="109"/>
    </row>
    <row r="194" spans="1:4" ht="6" customHeight="1" x14ac:dyDescent="0.25"/>
    <row r="195" spans="1:4" ht="30" customHeight="1" x14ac:dyDescent="0.25">
      <c r="B195" s="121" t="s">
        <v>470</v>
      </c>
      <c r="C195" s="109"/>
      <c r="D195" s="109"/>
    </row>
    <row r="196" spans="1:4" ht="6" customHeight="1" x14ac:dyDescent="0.25"/>
    <row r="197" spans="1:4" ht="30" customHeight="1" x14ac:dyDescent="0.25">
      <c r="B197" s="92" t="s">
        <v>471</v>
      </c>
      <c r="C197" s="92" t="s">
        <v>472</v>
      </c>
      <c r="D197" s="92" t="s">
        <v>473</v>
      </c>
    </row>
    <row r="198" spans="1:4" ht="30" customHeight="1" x14ac:dyDescent="0.25">
      <c r="B198" s="42" t="s">
        <v>474</v>
      </c>
      <c r="C198" s="41" t="s">
        <v>475</v>
      </c>
      <c r="D198" s="42" t="s">
        <v>476</v>
      </c>
    </row>
    <row r="199" spans="1:4" ht="30" customHeight="1" x14ac:dyDescent="0.25">
      <c r="B199" s="93" t="s">
        <v>477</v>
      </c>
      <c r="C199" s="94" t="s">
        <v>478</v>
      </c>
      <c r="D199" s="93" t="s">
        <v>479</v>
      </c>
    </row>
    <row r="200" spans="1:4" ht="30" customHeight="1" x14ac:dyDescent="0.25">
      <c r="B200" s="42" t="s">
        <v>480</v>
      </c>
      <c r="C200" s="41" t="s">
        <v>481</v>
      </c>
      <c r="D200" s="42" t="s">
        <v>482</v>
      </c>
    </row>
    <row r="201" spans="1:4" ht="30" customHeight="1" x14ac:dyDescent="0.25">
      <c r="B201" s="93" t="s">
        <v>483</v>
      </c>
      <c r="C201" s="94" t="s">
        <v>484</v>
      </c>
      <c r="D201" s="93" t="s">
        <v>485</v>
      </c>
    </row>
    <row r="202" spans="1:4" ht="30" customHeight="1" x14ac:dyDescent="0.25">
      <c r="B202" s="42" t="s">
        <v>486</v>
      </c>
      <c r="C202" s="41" t="s">
        <v>487</v>
      </c>
      <c r="D202" s="42" t="s">
        <v>488</v>
      </c>
    </row>
    <row r="203" spans="1:4" ht="30" customHeight="1" x14ac:dyDescent="0.25">
      <c r="B203" s="93" t="s">
        <v>489</v>
      </c>
      <c r="C203" s="94" t="s">
        <v>490</v>
      </c>
      <c r="D203" s="93" t="s">
        <v>491</v>
      </c>
    </row>
    <row r="204" spans="1:4" ht="30" customHeight="1" x14ac:dyDescent="0.25">
      <c r="B204" s="42" t="s">
        <v>492</v>
      </c>
      <c r="C204" s="41" t="s">
        <v>493</v>
      </c>
      <c r="D204" s="42" t="s">
        <v>494</v>
      </c>
    </row>
    <row r="205" spans="1:4" ht="30" customHeight="1" x14ac:dyDescent="0.25">
      <c r="B205" s="93" t="s">
        <v>495</v>
      </c>
      <c r="C205" s="94" t="s">
        <v>496</v>
      </c>
      <c r="D205" s="93" t="s">
        <v>497</v>
      </c>
    </row>
    <row r="206" spans="1:4" ht="30" customHeight="1" x14ac:dyDescent="0.25">
      <c r="B206" s="42" t="s">
        <v>498</v>
      </c>
      <c r="C206" s="41" t="s">
        <v>499</v>
      </c>
      <c r="D206" s="42" t="s">
        <v>500</v>
      </c>
    </row>
    <row r="207" spans="1:4" ht="30" customHeight="1" x14ac:dyDescent="0.25">
      <c r="B207" s="93" t="s">
        <v>501</v>
      </c>
      <c r="C207" s="94" t="s">
        <v>502</v>
      </c>
      <c r="D207" s="93" t="s">
        <v>503</v>
      </c>
    </row>
    <row r="208" spans="1:4" ht="30" customHeight="1" x14ac:dyDescent="0.25">
      <c r="B208" s="42" t="s">
        <v>504</v>
      </c>
      <c r="C208" s="41" t="s">
        <v>505</v>
      </c>
      <c r="D208" s="42" t="s">
        <v>506</v>
      </c>
    </row>
    <row r="209" spans="2:4" ht="30" customHeight="1" x14ac:dyDescent="0.25">
      <c r="B209" s="93" t="s">
        <v>507</v>
      </c>
      <c r="C209" s="94" t="s">
        <v>508</v>
      </c>
      <c r="D209" s="93" t="s">
        <v>509</v>
      </c>
    </row>
    <row r="210" spans="2:4" ht="6" customHeight="1" x14ac:dyDescent="0.25">
      <c r="B210" s="2"/>
      <c r="C210" s="2"/>
      <c r="D210" s="2"/>
    </row>
    <row r="211" spans="2:4" ht="60" customHeight="1" x14ac:dyDescent="0.25">
      <c r="B211" s="111" t="s">
        <v>510</v>
      </c>
      <c r="C211" s="112"/>
      <c r="D211" s="112"/>
    </row>
    <row r="212" spans="2:4" ht="12" customHeight="1" x14ac:dyDescent="0.25"/>
    <row r="213" spans="2:4" ht="24" customHeight="1" x14ac:dyDescent="0.25">
      <c r="B213" s="113" t="s">
        <v>511</v>
      </c>
      <c r="C213" s="109"/>
      <c r="D213" s="109"/>
    </row>
    <row r="214" spans="2:4" ht="3.95" customHeight="1" x14ac:dyDescent="0.25"/>
    <row r="215" spans="2:4" ht="15.95" customHeight="1" x14ac:dyDescent="0.25">
      <c r="B215" s="114" t="s">
        <v>512</v>
      </c>
      <c r="C215" s="109"/>
      <c r="D215" s="109"/>
    </row>
    <row r="216" spans="2:4" ht="15.95" customHeight="1" x14ac:dyDescent="0.25">
      <c r="B216" s="95" t="s">
        <v>513</v>
      </c>
      <c r="C216" s="96" t="s">
        <v>514</v>
      </c>
      <c r="D216" s="96" t="s">
        <v>515</v>
      </c>
    </row>
    <row r="217" spans="2:4" ht="15.95" customHeight="1" x14ac:dyDescent="0.25">
      <c r="B217" s="97" t="s">
        <v>516</v>
      </c>
      <c r="C217" s="77" t="s">
        <v>517</v>
      </c>
      <c r="D217" s="77" t="s">
        <v>518</v>
      </c>
    </row>
    <row r="218" spans="2:4" ht="15.95" customHeight="1" x14ac:dyDescent="0.25">
      <c r="B218" s="95" t="s">
        <v>519</v>
      </c>
      <c r="C218" s="96" t="s">
        <v>520</v>
      </c>
      <c r="D218" s="96" t="s">
        <v>521</v>
      </c>
    </row>
    <row r="219" spans="2:4" ht="15.95" customHeight="1" x14ac:dyDescent="0.25">
      <c r="B219" s="97" t="s">
        <v>522</v>
      </c>
      <c r="C219" s="77" t="s">
        <v>523</v>
      </c>
      <c r="D219" s="77" t="s">
        <v>524</v>
      </c>
    </row>
    <row r="220" spans="2:4" ht="15.95" customHeight="1" x14ac:dyDescent="0.25">
      <c r="B220" s="95">
        <v>9</v>
      </c>
      <c r="C220" s="96" t="s">
        <v>525</v>
      </c>
      <c r="D220" s="96" t="s">
        <v>526</v>
      </c>
    </row>
    <row r="221" spans="2:4" ht="15.95" customHeight="1" x14ac:dyDescent="0.25">
      <c r="B221" s="97">
        <v>10</v>
      </c>
      <c r="C221" s="77" t="s">
        <v>527</v>
      </c>
      <c r="D221" s="77" t="s">
        <v>528</v>
      </c>
    </row>
    <row r="222" spans="2:4" ht="6" customHeight="1" x14ac:dyDescent="0.25"/>
    <row r="223" spans="2:4" ht="15.95" customHeight="1" x14ac:dyDescent="0.25">
      <c r="B223" s="115" t="s">
        <v>529</v>
      </c>
      <c r="C223" s="109"/>
      <c r="D223" s="109"/>
    </row>
    <row r="224" spans="2:4" ht="15.95" customHeight="1" x14ac:dyDescent="0.25">
      <c r="B224" s="98">
        <v>1</v>
      </c>
      <c r="C224" s="99" t="s">
        <v>530</v>
      </c>
      <c r="D224" s="99" t="s">
        <v>531</v>
      </c>
    </row>
    <row r="225" spans="2:4" ht="15.95" customHeight="1" x14ac:dyDescent="0.25">
      <c r="B225" s="97" t="s">
        <v>532</v>
      </c>
      <c r="C225" s="77" t="s">
        <v>533</v>
      </c>
      <c r="D225" s="77" t="s">
        <v>534</v>
      </c>
    </row>
    <row r="226" spans="2:4" ht="15.95" customHeight="1" x14ac:dyDescent="0.25">
      <c r="B226" s="98" t="s">
        <v>535</v>
      </c>
      <c r="C226" s="99" t="s">
        <v>536</v>
      </c>
      <c r="D226" s="99" t="s">
        <v>537</v>
      </c>
    </row>
    <row r="227" spans="2:4" ht="15.95" customHeight="1" x14ac:dyDescent="0.25">
      <c r="B227" s="97" t="s">
        <v>538</v>
      </c>
      <c r="C227" s="77" t="s">
        <v>539</v>
      </c>
      <c r="D227" s="77" t="s">
        <v>540</v>
      </c>
    </row>
    <row r="228" spans="2:4" ht="15.95" customHeight="1" x14ac:dyDescent="0.25">
      <c r="B228" s="98" t="s">
        <v>541</v>
      </c>
      <c r="C228" s="99" t="s">
        <v>542</v>
      </c>
      <c r="D228" s="99" t="s">
        <v>543</v>
      </c>
    </row>
    <row r="229" spans="2:4" ht="15.95" customHeight="1" x14ac:dyDescent="0.25">
      <c r="B229" s="97">
        <v>10</v>
      </c>
      <c r="C229" s="77" t="s">
        <v>544</v>
      </c>
      <c r="D229" s="77" t="s">
        <v>545</v>
      </c>
    </row>
    <row r="230" spans="2:4" ht="6" customHeight="1" x14ac:dyDescent="0.25"/>
    <row r="231" spans="2:4" ht="15.95" customHeight="1" x14ac:dyDescent="0.25">
      <c r="B231" s="116" t="s">
        <v>546</v>
      </c>
      <c r="C231" s="109"/>
      <c r="D231" s="109"/>
    </row>
    <row r="232" spans="2:4" ht="15.95" customHeight="1" x14ac:dyDescent="0.25">
      <c r="B232" s="100" t="s">
        <v>513</v>
      </c>
      <c r="C232" s="76" t="s">
        <v>547</v>
      </c>
      <c r="D232" s="76" t="s">
        <v>548</v>
      </c>
    </row>
    <row r="233" spans="2:4" ht="15.95" customHeight="1" x14ac:dyDescent="0.25">
      <c r="B233" s="97" t="s">
        <v>516</v>
      </c>
      <c r="C233" s="77" t="s">
        <v>549</v>
      </c>
      <c r="D233" s="77" t="s">
        <v>550</v>
      </c>
    </row>
    <row r="234" spans="2:4" ht="15.95" customHeight="1" x14ac:dyDescent="0.25">
      <c r="B234" s="100" t="s">
        <v>519</v>
      </c>
      <c r="C234" s="76" t="s">
        <v>520</v>
      </c>
      <c r="D234" s="76" t="s">
        <v>551</v>
      </c>
    </row>
    <row r="235" spans="2:4" ht="15.95" customHeight="1" x14ac:dyDescent="0.25">
      <c r="B235" s="97" t="s">
        <v>522</v>
      </c>
      <c r="C235" s="77" t="s">
        <v>552</v>
      </c>
      <c r="D235" s="77" t="s">
        <v>553</v>
      </c>
    </row>
    <row r="236" spans="2:4" ht="15.95" customHeight="1" x14ac:dyDescent="0.25">
      <c r="B236" s="100">
        <v>9</v>
      </c>
      <c r="C236" s="76" t="s">
        <v>554</v>
      </c>
      <c r="D236" s="76" t="s">
        <v>555</v>
      </c>
    </row>
    <row r="237" spans="2:4" ht="15.95" customHeight="1" x14ac:dyDescent="0.25">
      <c r="B237" s="97">
        <v>10</v>
      </c>
      <c r="C237" s="77" t="s">
        <v>556</v>
      </c>
      <c r="D237" s="77" t="s">
        <v>557</v>
      </c>
    </row>
    <row r="238" spans="2:4" ht="12" customHeight="1" x14ac:dyDescent="0.25"/>
    <row r="239" spans="2:4" ht="24" customHeight="1" x14ac:dyDescent="0.25">
      <c r="B239" s="117" t="s">
        <v>558</v>
      </c>
      <c r="C239" s="109"/>
      <c r="D239" s="109"/>
    </row>
    <row r="240" spans="2:4" ht="6" customHeight="1" x14ac:dyDescent="0.25"/>
    <row r="241" spans="1:4" ht="45" customHeight="1" x14ac:dyDescent="0.25">
      <c r="B241" s="101" t="s">
        <v>559</v>
      </c>
      <c r="C241" s="104" t="s">
        <v>560</v>
      </c>
      <c r="D241" s="105"/>
    </row>
    <row r="242" spans="1:4" ht="3.95" customHeight="1" x14ac:dyDescent="0.25">
      <c r="B242" s="2"/>
      <c r="C242" s="2"/>
      <c r="D242" s="2"/>
    </row>
    <row r="243" spans="1:4" ht="45" customHeight="1" x14ac:dyDescent="0.25">
      <c r="B243" s="102" t="s">
        <v>561</v>
      </c>
      <c r="C243" s="106" t="s">
        <v>562</v>
      </c>
      <c r="D243" s="107"/>
    </row>
    <row r="244" spans="1:4" ht="3.95" customHeight="1" x14ac:dyDescent="0.25">
      <c r="B244" s="2"/>
      <c r="C244" s="2"/>
      <c r="D244" s="2"/>
    </row>
    <row r="245" spans="1:4" ht="45" customHeight="1" x14ac:dyDescent="0.25">
      <c r="B245" s="101" t="s">
        <v>563</v>
      </c>
      <c r="C245" s="104" t="s">
        <v>564</v>
      </c>
      <c r="D245" s="105"/>
    </row>
    <row r="246" spans="1:4" ht="3.95" customHeight="1" x14ac:dyDescent="0.25">
      <c r="A246" s="30"/>
      <c r="B246" s="2"/>
      <c r="C246" s="2"/>
      <c r="D246" s="2"/>
    </row>
    <row r="247" spans="1:4" ht="45" customHeight="1" x14ac:dyDescent="0.25">
      <c r="B247" s="102" t="s">
        <v>565</v>
      </c>
      <c r="C247" s="106" t="s">
        <v>566</v>
      </c>
      <c r="D247" s="107"/>
    </row>
    <row r="248" spans="1:4" ht="3.95" customHeight="1" x14ac:dyDescent="0.25">
      <c r="B248" s="2"/>
      <c r="C248" s="2"/>
      <c r="D248" s="2"/>
    </row>
    <row r="249" spans="1:4" ht="45" customHeight="1" x14ac:dyDescent="0.25">
      <c r="B249" s="101" t="s">
        <v>567</v>
      </c>
      <c r="C249" s="104" t="s">
        <v>568</v>
      </c>
      <c r="D249" s="105"/>
    </row>
    <row r="250" spans="1:4" ht="3.95" customHeight="1" x14ac:dyDescent="0.25">
      <c r="B250" s="2"/>
      <c r="C250" s="2"/>
      <c r="D250" s="2"/>
    </row>
    <row r="251" spans="1:4" ht="45" customHeight="1" x14ac:dyDescent="0.25">
      <c r="B251" s="102" t="s">
        <v>569</v>
      </c>
      <c r="C251" s="106" t="s">
        <v>570</v>
      </c>
      <c r="D251" s="107"/>
    </row>
    <row r="252" spans="1:4" ht="3.95" customHeight="1" x14ac:dyDescent="0.25">
      <c r="B252" s="2"/>
      <c r="C252" s="2"/>
      <c r="D252" s="2"/>
    </row>
    <row r="253" spans="1:4" ht="45" customHeight="1" x14ac:dyDescent="0.25">
      <c r="B253" s="101" t="s">
        <v>571</v>
      </c>
      <c r="C253" s="104" t="s">
        <v>572</v>
      </c>
      <c r="D253" s="105"/>
    </row>
    <row r="254" spans="1:4" ht="3.95" customHeight="1" x14ac:dyDescent="0.25">
      <c r="B254" s="2"/>
      <c r="C254" s="2"/>
      <c r="D254" s="2"/>
    </row>
    <row r="255" spans="1:4" ht="45" customHeight="1" x14ac:dyDescent="0.25">
      <c r="B255" s="102" t="s">
        <v>573</v>
      </c>
      <c r="C255" s="106" t="s">
        <v>574</v>
      </c>
      <c r="D255" s="107"/>
    </row>
    <row r="256" spans="1:4" ht="3.95" customHeight="1" x14ac:dyDescent="0.25">
      <c r="B256" s="2"/>
      <c r="C256" s="2"/>
      <c r="D256" s="2"/>
    </row>
    <row r="257" spans="2:4" ht="12" customHeight="1" x14ac:dyDescent="0.25"/>
    <row r="258" spans="2:4" ht="20.100000000000001" customHeight="1" x14ac:dyDescent="0.25">
      <c r="B258" s="108" t="s">
        <v>575</v>
      </c>
      <c r="C258" s="109"/>
      <c r="D258" s="109"/>
    </row>
  </sheetData>
  <mergeCells count="106">
    <mergeCell ref="B22:D22"/>
    <mergeCell ref="B24:D24"/>
    <mergeCell ref="C26:D26"/>
    <mergeCell ref="C28:D28"/>
    <mergeCell ref="C30:D30"/>
    <mergeCell ref="C32:D32"/>
    <mergeCell ref="B1:D1"/>
    <mergeCell ref="B2:D2"/>
    <mergeCell ref="B4:D4"/>
    <mergeCell ref="B16:D16"/>
    <mergeCell ref="B18:D18"/>
    <mergeCell ref="B20:D20"/>
    <mergeCell ref="C46:D46"/>
    <mergeCell ref="C48:D48"/>
    <mergeCell ref="C50:D50"/>
    <mergeCell ref="C52:D52"/>
    <mergeCell ref="C54:D54"/>
    <mergeCell ref="C56:D56"/>
    <mergeCell ref="C34:D34"/>
    <mergeCell ref="C36:D36"/>
    <mergeCell ref="C38:D38"/>
    <mergeCell ref="C40:D40"/>
    <mergeCell ref="C42:D42"/>
    <mergeCell ref="C44:D44"/>
    <mergeCell ref="C72:D72"/>
    <mergeCell ref="C74:D74"/>
    <mergeCell ref="C76:D76"/>
    <mergeCell ref="C78:D78"/>
    <mergeCell ref="C80:D80"/>
    <mergeCell ref="C82:D82"/>
    <mergeCell ref="C58:D58"/>
    <mergeCell ref="C60:D60"/>
    <mergeCell ref="C62:D62"/>
    <mergeCell ref="B66:D66"/>
    <mergeCell ref="B68:D68"/>
    <mergeCell ref="B70:D70"/>
    <mergeCell ref="C96:D96"/>
    <mergeCell ref="C98:D98"/>
    <mergeCell ref="C100:D100"/>
    <mergeCell ref="C102:D102"/>
    <mergeCell ref="B105:D105"/>
    <mergeCell ref="B108:D108"/>
    <mergeCell ref="C84:D84"/>
    <mergeCell ref="C86:D86"/>
    <mergeCell ref="C88:D88"/>
    <mergeCell ref="C90:D90"/>
    <mergeCell ref="C92:D92"/>
    <mergeCell ref="C94:D94"/>
    <mergeCell ref="C122:D122"/>
    <mergeCell ref="C124:D124"/>
    <mergeCell ref="C126:D126"/>
    <mergeCell ref="C128:D128"/>
    <mergeCell ref="C130:D130"/>
    <mergeCell ref="C132:D132"/>
    <mergeCell ref="C110:D110"/>
    <mergeCell ref="C112:D112"/>
    <mergeCell ref="C114:D114"/>
    <mergeCell ref="C116:D116"/>
    <mergeCell ref="C118:D118"/>
    <mergeCell ref="C120:D120"/>
    <mergeCell ref="B148:D148"/>
    <mergeCell ref="B150:D150"/>
    <mergeCell ref="C152:D152"/>
    <mergeCell ref="C154:D154"/>
    <mergeCell ref="C156:D156"/>
    <mergeCell ref="C158:D158"/>
    <mergeCell ref="C134:D134"/>
    <mergeCell ref="C136:D136"/>
    <mergeCell ref="C138:D138"/>
    <mergeCell ref="C140:D140"/>
    <mergeCell ref="C142:D142"/>
    <mergeCell ref="B146:D146"/>
    <mergeCell ref="C176:D176"/>
    <mergeCell ref="C178:D178"/>
    <mergeCell ref="C180:D180"/>
    <mergeCell ref="C182:D182"/>
    <mergeCell ref="C160:D160"/>
    <mergeCell ref="C162:D162"/>
    <mergeCell ref="C164:D164"/>
    <mergeCell ref="C166:D166"/>
    <mergeCell ref="C168:D168"/>
    <mergeCell ref="C170:D170"/>
    <mergeCell ref="C253:D253"/>
    <mergeCell ref="C255:D255"/>
    <mergeCell ref="B258:D258"/>
    <mergeCell ref="B3:D3"/>
    <mergeCell ref="C241:D241"/>
    <mergeCell ref="C243:D243"/>
    <mergeCell ref="C245:D245"/>
    <mergeCell ref="C247:D247"/>
    <mergeCell ref="C249:D249"/>
    <mergeCell ref="C251:D251"/>
    <mergeCell ref="B211:D211"/>
    <mergeCell ref="B213:D213"/>
    <mergeCell ref="B215:D215"/>
    <mergeCell ref="B223:D223"/>
    <mergeCell ref="B231:D231"/>
    <mergeCell ref="B239:D239"/>
    <mergeCell ref="C184:D184"/>
    <mergeCell ref="C186:D186"/>
    <mergeCell ref="C188:D188"/>
    <mergeCell ref="B191:D191"/>
    <mergeCell ref="B193:D193"/>
    <mergeCell ref="B195:D195"/>
    <mergeCell ref="C172:D172"/>
    <mergeCell ref="C174:D17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EB45E-73A7-4C5E-8232-01A618995F88}">
  <sheetPr>
    <tabColor rgb="FF2E6099"/>
  </sheetPr>
  <dimension ref="A1:S30"/>
  <sheetViews>
    <sheetView workbookViewId="0">
      <pane ySplit="8" topLeftCell="A9" activePane="bottomLeft" state="frozen"/>
      <selection pane="bottomLeft" sqref="A1:S1"/>
    </sheetView>
  </sheetViews>
  <sheetFormatPr defaultRowHeight="15" x14ac:dyDescent="0.25"/>
  <cols>
    <col min="1" max="1" width="17.140625" customWidth="1"/>
    <col min="2" max="2" width="24.7109375" customWidth="1"/>
    <col min="3" max="3" width="21" customWidth="1"/>
    <col min="4" max="4" width="24.7109375" customWidth="1"/>
    <col min="5" max="6" width="6.85546875" customWidth="1"/>
    <col min="7" max="7" width="24.7109375" customWidth="1"/>
    <col min="8" max="8" width="6.85546875" customWidth="1"/>
    <col min="9" max="10" width="22.85546875" customWidth="1"/>
    <col min="11" max="11" width="6.85546875" customWidth="1"/>
    <col min="12" max="12" width="8" customWidth="1"/>
    <col min="13" max="13" width="24.7109375" customWidth="1"/>
    <col min="14" max="15" width="17.140625" customWidth="1"/>
    <col min="16" max="18" width="6.85546875" customWidth="1"/>
    <col min="19" max="19" width="8" customWidth="1"/>
  </cols>
  <sheetData>
    <row r="1" spans="1:19" ht="32.1" customHeight="1" x14ac:dyDescent="0.35">
      <c r="A1" s="133" t="s">
        <v>0</v>
      </c>
      <c r="B1" s="133"/>
      <c r="C1" s="133"/>
      <c r="D1" s="133"/>
      <c r="E1" s="133"/>
      <c r="F1" s="133"/>
      <c r="G1" s="133"/>
      <c r="H1" s="133"/>
      <c r="I1" s="133"/>
      <c r="J1" s="133"/>
      <c r="K1" s="133"/>
      <c r="L1" s="133"/>
      <c r="M1" s="133"/>
      <c r="N1" s="133"/>
      <c r="O1" s="133"/>
      <c r="P1" s="133"/>
      <c r="Q1" s="133"/>
      <c r="R1" s="133"/>
      <c r="S1" s="133"/>
    </row>
    <row r="2" spans="1:19" ht="8.1" customHeight="1" x14ac:dyDescent="0.25"/>
    <row r="3" spans="1:19" ht="18" customHeight="1" x14ac:dyDescent="0.25">
      <c r="A3" s="1" t="s">
        <v>1</v>
      </c>
      <c r="B3" s="15"/>
      <c r="C3" s="2"/>
      <c r="D3" s="1" t="s">
        <v>2</v>
      </c>
      <c r="E3" s="15"/>
      <c r="F3" s="2"/>
      <c r="G3" s="1" t="s">
        <v>3</v>
      </c>
      <c r="H3" s="15" t="str">
        <f>" of "</f>
        <v xml:space="preserve"> of </v>
      </c>
    </row>
    <row r="4" spans="1:19" ht="18" customHeight="1" x14ac:dyDescent="0.25">
      <c r="A4" s="1" t="s">
        <v>4</v>
      </c>
      <c r="B4" s="15"/>
      <c r="C4" s="2"/>
      <c r="D4" s="1" t="s">
        <v>5</v>
      </c>
      <c r="E4" s="15"/>
      <c r="F4" s="2"/>
      <c r="G4" s="1" t="s">
        <v>6</v>
      </c>
      <c r="H4" s="16"/>
    </row>
    <row r="5" spans="1:19" ht="18" customHeight="1" x14ac:dyDescent="0.25">
      <c r="A5" s="1" t="s">
        <v>7</v>
      </c>
      <c r="B5" s="15"/>
      <c r="C5" s="2"/>
      <c r="D5" s="1" t="s">
        <v>8</v>
      </c>
      <c r="E5" s="15"/>
      <c r="F5" s="2"/>
      <c r="G5" s="1" t="s">
        <v>9</v>
      </c>
      <c r="H5" s="16"/>
    </row>
    <row r="6" spans="1:19" ht="18" customHeight="1" x14ac:dyDescent="0.25">
      <c r="A6" s="1" t="s">
        <v>10</v>
      </c>
      <c r="B6" s="15"/>
      <c r="C6" s="2"/>
      <c r="D6" s="1" t="s">
        <v>11</v>
      </c>
      <c r="E6" s="15"/>
      <c r="F6" s="2"/>
      <c r="G6" s="1" t="s">
        <v>12</v>
      </c>
      <c r="H6" s="15" t="s">
        <v>13</v>
      </c>
    </row>
    <row r="7" spans="1:19" ht="18" customHeight="1" x14ac:dyDescent="0.25">
      <c r="A7" s="130" t="s">
        <v>29</v>
      </c>
      <c r="B7" s="130"/>
      <c r="C7" s="130"/>
      <c r="D7" s="130"/>
      <c r="E7" s="130" t="s">
        <v>30</v>
      </c>
      <c r="F7" s="130"/>
      <c r="G7" s="130"/>
      <c r="H7" s="130"/>
      <c r="I7" s="131" t="s">
        <v>31</v>
      </c>
      <c r="J7" s="131"/>
      <c r="K7" s="131"/>
      <c r="L7" s="4" t="s">
        <v>25</v>
      </c>
      <c r="M7" s="132" t="s">
        <v>32</v>
      </c>
      <c r="N7" s="132"/>
      <c r="O7" s="132"/>
      <c r="P7" s="132"/>
      <c r="Q7" s="132"/>
      <c r="R7" s="132"/>
      <c r="S7" s="132"/>
    </row>
    <row r="8" spans="1:19" ht="56.1" customHeight="1" x14ac:dyDescent="0.25">
      <c r="A8" s="6" t="s">
        <v>14</v>
      </c>
      <c r="B8" s="6" t="s">
        <v>15</v>
      </c>
      <c r="C8" s="6" t="s">
        <v>16</v>
      </c>
      <c r="D8" s="6" t="s">
        <v>17</v>
      </c>
      <c r="E8" s="6" t="s">
        <v>18</v>
      </c>
      <c r="F8" s="6" t="s">
        <v>19</v>
      </c>
      <c r="G8" s="6" t="s">
        <v>20</v>
      </c>
      <c r="H8" s="6" t="s">
        <v>21</v>
      </c>
      <c r="I8" s="3" t="s">
        <v>22</v>
      </c>
      <c r="J8" s="3" t="s">
        <v>23</v>
      </c>
      <c r="K8" s="3" t="s">
        <v>24</v>
      </c>
      <c r="L8" s="4" t="s">
        <v>25</v>
      </c>
      <c r="M8" s="5" t="s">
        <v>26</v>
      </c>
      <c r="N8" s="5" t="s">
        <v>27</v>
      </c>
      <c r="O8" s="5" t="s">
        <v>28</v>
      </c>
      <c r="P8" s="5" t="s">
        <v>18</v>
      </c>
      <c r="Q8" s="5" t="s">
        <v>21</v>
      </c>
      <c r="R8" s="5" t="s">
        <v>24</v>
      </c>
      <c r="S8" s="5" t="s">
        <v>25</v>
      </c>
    </row>
    <row r="9" spans="1:19" ht="60" customHeight="1" x14ac:dyDescent="0.25">
      <c r="A9" s="7" t="s">
        <v>33</v>
      </c>
      <c r="B9" s="8" t="s">
        <v>34</v>
      </c>
      <c r="C9" s="9" t="s">
        <v>35</v>
      </c>
      <c r="D9" s="10" t="s">
        <v>36</v>
      </c>
      <c r="E9" s="11">
        <v>8</v>
      </c>
      <c r="F9" s="12" t="s">
        <v>37</v>
      </c>
      <c r="G9" s="10" t="s">
        <v>38</v>
      </c>
      <c r="H9" s="11">
        <v>4</v>
      </c>
      <c r="I9" s="9" t="s">
        <v>39</v>
      </c>
      <c r="J9" s="9" t="s">
        <v>40</v>
      </c>
      <c r="K9" s="11">
        <v>3</v>
      </c>
      <c r="L9" s="13">
        <f>E9*H9*K9</f>
        <v>96</v>
      </c>
      <c r="M9" s="9" t="s">
        <v>41</v>
      </c>
      <c r="N9" s="9" t="s">
        <v>42</v>
      </c>
      <c r="O9" s="9"/>
      <c r="P9" s="11">
        <v>8</v>
      </c>
      <c r="Q9" s="11">
        <v>2</v>
      </c>
      <c r="R9" s="11">
        <v>2</v>
      </c>
      <c r="S9" s="13">
        <f>P9*Q9*R9</f>
        <v>32</v>
      </c>
    </row>
    <row r="10" spans="1:19" ht="60" customHeight="1" x14ac:dyDescent="0.25">
      <c r="A10" s="7" t="s">
        <v>43</v>
      </c>
      <c r="B10" s="8" t="s">
        <v>44</v>
      </c>
      <c r="C10" s="9" t="s">
        <v>45</v>
      </c>
      <c r="D10" s="9" t="s">
        <v>46</v>
      </c>
      <c r="E10" s="11">
        <v>7</v>
      </c>
      <c r="F10" s="14" t="s">
        <v>47</v>
      </c>
      <c r="G10" s="9" t="s">
        <v>48</v>
      </c>
      <c r="H10" s="11">
        <v>5</v>
      </c>
      <c r="I10" s="9" t="s">
        <v>49</v>
      </c>
      <c r="J10" s="9" t="s">
        <v>50</v>
      </c>
      <c r="K10" s="11">
        <v>3</v>
      </c>
      <c r="L10" s="13">
        <f>E10*H10*K10</f>
        <v>105</v>
      </c>
      <c r="M10" s="9" t="s">
        <v>51</v>
      </c>
      <c r="N10" s="9" t="s">
        <v>52</v>
      </c>
      <c r="O10" s="9"/>
      <c r="P10" s="11">
        <v>7</v>
      </c>
      <c r="Q10" s="11">
        <v>3</v>
      </c>
      <c r="R10" s="11">
        <v>2</v>
      </c>
      <c r="S10" s="13">
        <f>P10*Q10*R10</f>
        <v>42</v>
      </c>
    </row>
    <row r="11" spans="1:19" ht="60" customHeight="1" x14ac:dyDescent="0.25">
      <c r="A11" s="7" t="s">
        <v>43</v>
      </c>
      <c r="B11" s="8" t="s">
        <v>44</v>
      </c>
      <c r="C11" s="9" t="s">
        <v>53</v>
      </c>
      <c r="D11" s="9" t="s">
        <v>54</v>
      </c>
      <c r="E11" s="11">
        <v>6</v>
      </c>
      <c r="F11" s="9"/>
      <c r="G11" s="9" t="s">
        <v>55</v>
      </c>
      <c r="H11" s="11">
        <v>4</v>
      </c>
      <c r="I11" s="9" t="s">
        <v>56</v>
      </c>
      <c r="J11" s="9" t="s">
        <v>57</v>
      </c>
      <c r="K11" s="11">
        <v>4</v>
      </c>
      <c r="L11" s="13">
        <f>E11*H11*K11</f>
        <v>96</v>
      </c>
      <c r="M11" s="9" t="s">
        <v>58</v>
      </c>
      <c r="N11" s="9" t="s">
        <v>52</v>
      </c>
      <c r="O11" s="9"/>
      <c r="P11" s="11">
        <v>6</v>
      </c>
      <c r="Q11" s="11">
        <v>2</v>
      </c>
      <c r="R11" s="11">
        <v>3</v>
      </c>
      <c r="S11" s="13">
        <f>P11*Q11*R11</f>
        <v>36</v>
      </c>
    </row>
    <row r="12" spans="1:19" ht="60" customHeight="1" x14ac:dyDescent="0.25">
      <c r="A12" s="7" t="s">
        <v>59</v>
      </c>
      <c r="B12" s="8" t="s">
        <v>60</v>
      </c>
      <c r="C12" s="9" t="s">
        <v>61</v>
      </c>
      <c r="D12" s="9" t="s">
        <v>62</v>
      </c>
      <c r="E12" s="11">
        <v>9</v>
      </c>
      <c r="F12" s="12" t="s">
        <v>37</v>
      </c>
      <c r="G12" s="9" t="s">
        <v>63</v>
      </c>
      <c r="H12" s="11">
        <v>3</v>
      </c>
      <c r="I12" s="9" t="s">
        <v>64</v>
      </c>
      <c r="J12" s="9" t="s">
        <v>65</v>
      </c>
      <c r="K12" s="11">
        <v>3</v>
      </c>
      <c r="L12" s="13">
        <f>E12*H12*K12</f>
        <v>81</v>
      </c>
      <c r="M12" s="9" t="s">
        <v>66</v>
      </c>
      <c r="N12" s="9" t="s">
        <v>67</v>
      </c>
      <c r="O12" s="9"/>
      <c r="P12" s="11">
        <v>9</v>
      </c>
      <c r="Q12" s="11">
        <v>2</v>
      </c>
      <c r="R12" s="11">
        <v>2</v>
      </c>
      <c r="S12" s="13">
        <f>P12*Q12*R12</f>
        <v>36</v>
      </c>
    </row>
    <row r="13" spans="1:19" ht="60" customHeight="1" x14ac:dyDescent="0.25">
      <c r="A13" s="19" t="s">
        <v>68</v>
      </c>
      <c r="B13" s="20" t="s">
        <v>69</v>
      </c>
      <c r="C13" s="21" t="s">
        <v>70</v>
      </c>
      <c r="D13" s="21" t="s">
        <v>71</v>
      </c>
      <c r="E13" s="22">
        <v>8</v>
      </c>
      <c r="F13" s="23" t="s">
        <v>47</v>
      </c>
      <c r="G13" s="21" t="s">
        <v>72</v>
      </c>
      <c r="H13" s="22">
        <v>3</v>
      </c>
      <c r="I13" s="21" t="s">
        <v>73</v>
      </c>
      <c r="J13" s="21" t="s">
        <v>74</v>
      </c>
      <c r="K13" s="22">
        <v>2</v>
      </c>
      <c r="L13" s="24">
        <f>E13*H13*K13</f>
        <v>48</v>
      </c>
      <c r="M13" s="21" t="s">
        <v>75</v>
      </c>
      <c r="N13" s="21" t="s">
        <v>76</v>
      </c>
      <c r="O13" s="21"/>
      <c r="P13" s="22">
        <v>8</v>
      </c>
      <c r="Q13" s="22">
        <v>1</v>
      </c>
      <c r="R13" s="22">
        <v>1</v>
      </c>
      <c r="S13" s="24">
        <f>P13*Q13*R13</f>
        <v>8</v>
      </c>
    </row>
    <row r="14" spans="1:19" ht="50.1" customHeight="1" x14ac:dyDescent="0.25">
      <c r="A14" s="25"/>
      <c r="B14" s="25"/>
      <c r="C14" s="25"/>
      <c r="D14" s="25"/>
      <c r="E14" s="25"/>
      <c r="F14" s="25"/>
      <c r="G14" s="25"/>
      <c r="H14" s="25"/>
      <c r="I14" s="25"/>
      <c r="J14" s="25"/>
      <c r="K14" s="25"/>
      <c r="L14" s="26" t="str">
        <f t="shared" ref="L14:L30" si="0">IF(AND(ISNUMBER(E14),ISNUMBER(H14),ISNUMBER(K14)),E14*H14*K14,"")</f>
        <v/>
      </c>
      <c r="M14" s="25"/>
      <c r="N14" s="25"/>
      <c r="O14" s="25"/>
      <c r="P14" s="25"/>
      <c r="Q14" s="25"/>
      <c r="R14" s="25"/>
      <c r="S14" s="26" t="str">
        <f t="shared" ref="S14:S30" si="1">IF(AND(ISNUMBER(P14),ISNUMBER(Q14),ISNUMBER(R14)),P14*Q14*R14,"")</f>
        <v/>
      </c>
    </row>
    <row r="15" spans="1:19" ht="50.1" customHeight="1" x14ac:dyDescent="0.25">
      <c r="A15" s="27"/>
      <c r="B15" s="27"/>
      <c r="C15" s="27"/>
      <c r="D15" s="27"/>
      <c r="E15" s="27"/>
      <c r="F15" s="27"/>
      <c r="G15" s="27"/>
      <c r="H15" s="27"/>
      <c r="I15" s="27"/>
      <c r="J15" s="27"/>
      <c r="K15" s="27"/>
      <c r="L15" s="28" t="str">
        <f t="shared" si="0"/>
        <v/>
      </c>
      <c r="M15" s="27"/>
      <c r="N15" s="27"/>
      <c r="O15" s="27"/>
      <c r="P15" s="27"/>
      <c r="Q15" s="27"/>
      <c r="R15" s="27"/>
      <c r="S15" s="28" t="str">
        <f t="shared" si="1"/>
        <v/>
      </c>
    </row>
    <row r="16" spans="1:19" ht="50.1" customHeight="1" x14ac:dyDescent="0.25">
      <c r="A16" s="25"/>
      <c r="B16" s="25"/>
      <c r="C16" s="25"/>
      <c r="D16" s="25"/>
      <c r="E16" s="25"/>
      <c r="F16" s="25"/>
      <c r="G16" s="25"/>
      <c r="H16" s="25"/>
      <c r="I16" s="25"/>
      <c r="J16" s="25"/>
      <c r="K16" s="25"/>
      <c r="L16" s="26" t="str">
        <f t="shared" si="0"/>
        <v/>
      </c>
      <c r="M16" s="25"/>
      <c r="N16" s="25"/>
      <c r="O16" s="25"/>
      <c r="P16" s="25"/>
      <c r="Q16" s="25"/>
      <c r="R16" s="25"/>
      <c r="S16" s="26" t="str">
        <f t="shared" si="1"/>
        <v/>
      </c>
    </row>
    <row r="17" spans="1:19" ht="50.1" customHeight="1" x14ac:dyDescent="0.25">
      <c r="A17" s="27"/>
      <c r="B17" s="27"/>
      <c r="C17" s="27"/>
      <c r="D17" s="27"/>
      <c r="E17" s="27"/>
      <c r="F17" s="27"/>
      <c r="G17" s="27"/>
      <c r="H17" s="27"/>
      <c r="I17" s="27"/>
      <c r="J17" s="27"/>
      <c r="K17" s="27"/>
      <c r="L17" s="28" t="str">
        <f t="shared" si="0"/>
        <v/>
      </c>
      <c r="M17" s="27"/>
      <c r="N17" s="27"/>
      <c r="O17" s="27"/>
      <c r="P17" s="27"/>
      <c r="Q17" s="27"/>
      <c r="R17" s="27"/>
      <c r="S17" s="28" t="str">
        <f t="shared" si="1"/>
        <v/>
      </c>
    </row>
    <row r="18" spans="1:19" ht="50.1" customHeight="1" x14ac:dyDescent="0.25">
      <c r="A18" s="25"/>
      <c r="B18" s="25"/>
      <c r="C18" s="25"/>
      <c r="D18" s="25"/>
      <c r="E18" s="25"/>
      <c r="F18" s="25"/>
      <c r="G18" s="25"/>
      <c r="H18" s="25"/>
      <c r="I18" s="25"/>
      <c r="J18" s="25"/>
      <c r="K18" s="25"/>
      <c r="L18" s="26" t="str">
        <f t="shared" si="0"/>
        <v/>
      </c>
      <c r="M18" s="25"/>
      <c r="N18" s="25"/>
      <c r="O18" s="25"/>
      <c r="P18" s="25"/>
      <c r="Q18" s="25"/>
      <c r="R18" s="25"/>
      <c r="S18" s="26" t="str">
        <f t="shared" si="1"/>
        <v/>
      </c>
    </row>
    <row r="19" spans="1:19" ht="50.1" customHeight="1" x14ac:dyDescent="0.25">
      <c r="A19" s="27"/>
      <c r="B19" s="27"/>
      <c r="C19" s="27"/>
      <c r="D19" s="27"/>
      <c r="E19" s="27"/>
      <c r="F19" s="27"/>
      <c r="G19" s="27"/>
      <c r="H19" s="27"/>
      <c r="I19" s="27"/>
      <c r="J19" s="27"/>
      <c r="K19" s="27"/>
      <c r="L19" s="28" t="str">
        <f t="shared" si="0"/>
        <v/>
      </c>
      <c r="M19" s="27"/>
      <c r="N19" s="27"/>
      <c r="O19" s="27"/>
      <c r="P19" s="27"/>
      <c r="Q19" s="27"/>
      <c r="R19" s="27"/>
      <c r="S19" s="28" t="str">
        <f t="shared" si="1"/>
        <v/>
      </c>
    </row>
    <row r="20" spans="1:19" ht="50.1" customHeight="1" x14ac:dyDescent="0.25">
      <c r="A20" s="25"/>
      <c r="B20" s="25"/>
      <c r="C20" s="25"/>
      <c r="D20" s="25"/>
      <c r="E20" s="25"/>
      <c r="F20" s="25"/>
      <c r="G20" s="25"/>
      <c r="H20" s="25"/>
      <c r="I20" s="25"/>
      <c r="J20" s="25"/>
      <c r="K20" s="25"/>
      <c r="L20" s="26" t="str">
        <f t="shared" si="0"/>
        <v/>
      </c>
      <c r="M20" s="25"/>
      <c r="N20" s="25"/>
      <c r="O20" s="25"/>
      <c r="P20" s="25"/>
      <c r="Q20" s="25"/>
      <c r="R20" s="25"/>
      <c r="S20" s="26" t="str">
        <f t="shared" si="1"/>
        <v/>
      </c>
    </row>
    <row r="21" spans="1:19" ht="50.1" customHeight="1" x14ac:dyDescent="0.25">
      <c r="A21" s="27"/>
      <c r="B21" s="27"/>
      <c r="C21" s="27"/>
      <c r="D21" s="27"/>
      <c r="E21" s="27"/>
      <c r="F21" s="27"/>
      <c r="G21" s="27"/>
      <c r="H21" s="27"/>
      <c r="I21" s="27"/>
      <c r="J21" s="27"/>
      <c r="K21" s="27"/>
      <c r="L21" s="28" t="str">
        <f t="shared" si="0"/>
        <v/>
      </c>
      <c r="M21" s="27"/>
      <c r="N21" s="27"/>
      <c r="O21" s="27"/>
      <c r="P21" s="27"/>
      <c r="Q21" s="27"/>
      <c r="R21" s="27"/>
      <c r="S21" s="28" t="str">
        <f t="shared" si="1"/>
        <v/>
      </c>
    </row>
    <row r="22" spans="1:19" ht="50.1" customHeight="1" x14ac:dyDescent="0.25">
      <c r="A22" s="25"/>
      <c r="B22" s="25"/>
      <c r="C22" s="25"/>
      <c r="D22" s="25"/>
      <c r="E22" s="25"/>
      <c r="F22" s="25"/>
      <c r="G22" s="25"/>
      <c r="H22" s="25"/>
      <c r="I22" s="25"/>
      <c r="J22" s="25"/>
      <c r="K22" s="25"/>
      <c r="L22" s="26" t="str">
        <f t="shared" si="0"/>
        <v/>
      </c>
      <c r="M22" s="25"/>
      <c r="N22" s="25"/>
      <c r="O22" s="25"/>
      <c r="P22" s="25"/>
      <c r="Q22" s="25"/>
      <c r="R22" s="25"/>
      <c r="S22" s="26" t="str">
        <f t="shared" si="1"/>
        <v/>
      </c>
    </row>
    <row r="23" spans="1:19" ht="50.1" customHeight="1" x14ac:dyDescent="0.25">
      <c r="A23" s="27"/>
      <c r="B23" s="27"/>
      <c r="C23" s="27"/>
      <c r="D23" s="27"/>
      <c r="E23" s="27"/>
      <c r="F23" s="27"/>
      <c r="G23" s="27"/>
      <c r="H23" s="27"/>
      <c r="I23" s="27"/>
      <c r="J23" s="27"/>
      <c r="K23" s="27"/>
      <c r="L23" s="28" t="str">
        <f t="shared" si="0"/>
        <v/>
      </c>
      <c r="M23" s="27"/>
      <c r="N23" s="27"/>
      <c r="O23" s="27"/>
      <c r="P23" s="27"/>
      <c r="Q23" s="27"/>
      <c r="R23" s="27"/>
      <c r="S23" s="28" t="str">
        <f t="shared" si="1"/>
        <v/>
      </c>
    </row>
    <row r="24" spans="1:19" ht="50.1" customHeight="1" x14ac:dyDescent="0.25">
      <c r="A24" s="25"/>
      <c r="B24" s="25"/>
      <c r="C24" s="25"/>
      <c r="D24" s="25"/>
      <c r="E24" s="25"/>
      <c r="F24" s="25"/>
      <c r="G24" s="25"/>
      <c r="H24" s="25"/>
      <c r="I24" s="25"/>
      <c r="J24" s="25"/>
      <c r="K24" s="25"/>
      <c r="L24" s="26" t="str">
        <f t="shared" si="0"/>
        <v/>
      </c>
      <c r="M24" s="25"/>
      <c r="N24" s="25"/>
      <c r="O24" s="25"/>
      <c r="P24" s="25"/>
      <c r="Q24" s="25"/>
      <c r="R24" s="25"/>
      <c r="S24" s="26" t="str">
        <f t="shared" si="1"/>
        <v/>
      </c>
    </row>
    <row r="25" spans="1:19" ht="50.1" customHeight="1" x14ac:dyDescent="0.25">
      <c r="A25" s="27"/>
      <c r="B25" s="27"/>
      <c r="C25" s="27"/>
      <c r="D25" s="27"/>
      <c r="E25" s="27"/>
      <c r="F25" s="27"/>
      <c r="G25" s="27"/>
      <c r="H25" s="27"/>
      <c r="I25" s="27"/>
      <c r="J25" s="27"/>
      <c r="K25" s="27"/>
      <c r="L25" s="28" t="str">
        <f t="shared" si="0"/>
        <v/>
      </c>
      <c r="M25" s="27"/>
      <c r="N25" s="27"/>
      <c r="O25" s="27"/>
      <c r="P25" s="27"/>
      <c r="Q25" s="27"/>
      <c r="R25" s="27"/>
      <c r="S25" s="28" t="str">
        <f t="shared" si="1"/>
        <v/>
      </c>
    </row>
    <row r="26" spans="1:19" ht="50.1" customHeight="1" x14ac:dyDescent="0.25">
      <c r="A26" s="25"/>
      <c r="B26" s="25"/>
      <c r="C26" s="25"/>
      <c r="D26" s="25"/>
      <c r="E26" s="25"/>
      <c r="F26" s="25"/>
      <c r="G26" s="25"/>
      <c r="H26" s="25"/>
      <c r="I26" s="25"/>
      <c r="J26" s="25"/>
      <c r="K26" s="25"/>
      <c r="L26" s="26" t="str">
        <f t="shared" si="0"/>
        <v/>
      </c>
      <c r="M26" s="25"/>
      <c r="N26" s="25"/>
      <c r="O26" s="25"/>
      <c r="P26" s="25"/>
      <c r="Q26" s="25"/>
      <c r="R26" s="25"/>
      <c r="S26" s="26" t="str">
        <f t="shared" si="1"/>
        <v/>
      </c>
    </row>
    <row r="27" spans="1:19" ht="50.1" customHeight="1" x14ac:dyDescent="0.25">
      <c r="A27" s="27"/>
      <c r="B27" s="27"/>
      <c r="C27" s="27"/>
      <c r="D27" s="27"/>
      <c r="E27" s="27"/>
      <c r="F27" s="27"/>
      <c r="G27" s="27"/>
      <c r="H27" s="27"/>
      <c r="I27" s="27"/>
      <c r="J27" s="27"/>
      <c r="K27" s="27"/>
      <c r="L27" s="28" t="str">
        <f t="shared" si="0"/>
        <v/>
      </c>
      <c r="M27" s="27"/>
      <c r="N27" s="27"/>
      <c r="O27" s="27"/>
      <c r="P27" s="27"/>
      <c r="Q27" s="27"/>
      <c r="R27" s="27"/>
      <c r="S27" s="28" t="str">
        <f t="shared" si="1"/>
        <v/>
      </c>
    </row>
    <row r="28" spans="1:19" ht="50.1" customHeight="1" x14ac:dyDescent="0.25">
      <c r="A28" s="25"/>
      <c r="B28" s="25"/>
      <c r="C28" s="25"/>
      <c r="D28" s="25"/>
      <c r="E28" s="25"/>
      <c r="F28" s="25"/>
      <c r="G28" s="25"/>
      <c r="H28" s="25"/>
      <c r="I28" s="25"/>
      <c r="J28" s="25"/>
      <c r="K28" s="25"/>
      <c r="L28" s="26" t="str">
        <f t="shared" si="0"/>
        <v/>
      </c>
      <c r="M28" s="25"/>
      <c r="N28" s="25"/>
      <c r="O28" s="25"/>
      <c r="P28" s="25"/>
      <c r="Q28" s="25"/>
      <c r="R28" s="25"/>
      <c r="S28" s="26" t="str">
        <f t="shared" si="1"/>
        <v/>
      </c>
    </row>
    <row r="29" spans="1:19" ht="50.1" customHeight="1" x14ac:dyDescent="0.25">
      <c r="A29" s="27"/>
      <c r="B29" s="27"/>
      <c r="C29" s="27"/>
      <c r="D29" s="27"/>
      <c r="E29" s="27"/>
      <c r="F29" s="27"/>
      <c r="G29" s="27"/>
      <c r="H29" s="27"/>
      <c r="I29" s="27"/>
      <c r="J29" s="27"/>
      <c r="K29" s="27"/>
      <c r="L29" s="28" t="str">
        <f t="shared" si="0"/>
        <v/>
      </c>
      <c r="M29" s="27"/>
      <c r="N29" s="27"/>
      <c r="O29" s="27"/>
      <c r="P29" s="27"/>
      <c r="Q29" s="27"/>
      <c r="R29" s="27"/>
      <c r="S29" s="28" t="str">
        <f t="shared" si="1"/>
        <v/>
      </c>
    </row>
    <row r="30" spans="1:19" ht="50.1" customHeight="1" x14ac:dyDescent="0.25">
      <c r="A30" s="25"/>
      <c r="B30" s="25"/>
      <c r="C30" s="25"/>
      <c r="D30" s="25"/>
      <c r="E30" s="25"/>
      <c r="F30" s="25"/>
      <c r="G30" s="25"/>
      <c r="H30" s="25"/>
      <c r="I30" s="25"/>
      <c r="J30" s="25"/>
      <c r="K30" s="25"/>
      <c r="L30" s="26" t="str">
        <f t="shared" si="0"/>
        <v/>
      </c>
      <c r="M30" s="25"/>
      <c r="N30" s="25"/>
      <c r="O30" s="25"/>
      <c r="P30" s="25"/>
      <c r="Q30" s="25"/>
      <c r="R30" s="25"/>
      <c r="S30" s="26" t="str">
        <f t="shared" si="1"/>
        <v/>
      </c>
    </row>
  </sheetData>
  <mergeCells count="5">
    <mergeCell ref="A7:D7"/>
    <mergeCell ref="E7:H7"/>
    <mergeCell ref="I7:K7"/>
    <mergeCell ref="M7:S7"/>
    <mergeCell ref="A1:S1"/>
  </mergeCells>
  <conditionalFormatting sqref="L9:L30">
    <cfRule type="cellIs" dxfId="8" priority="1" operator="greaterThanOrEqual">
      <formula>100</formula>
    </cfRule>
    <cfRule type="cellIs" dxfId="7" priority="2" operator="greaterThanOrEqual">
      <formula>50</formula>
    </cfRule>
    <cfRule type="cellIs" dxfId="6" priority="3" operator="greaterThanOrEqual">
      <formula>1</formula>
    </cfRule>
  </conditionalFormatting>
  <conditionalFormatting sqref="S9:S30">
    <cfRule type="cellIs" dxfId="5" priority="4" operator="greaterThanOrEqual">
      <formula>100</formula>
    </cfRule>
    <cfRule type="cellIs" dxfId="4" priority="5" operator="greaterThanOrEqual">
      <formula>50</formula>
    </cfRule>
    <cfRule type="cellIs" dxfId="3" priority="6" operator="greaterThanOrEqual">
      <formula>1</formula>
    </cfRule>
  </conditionalFormatting>
  <dataValidations count="4">
    <dataValidation type="list" allowBlank="1" showInputMessage="1" showErrorMessage="1" promptTitle="Severity (SEV)" prompt="1 = No Effect → 10 = Hazardous (no warning)_x000a_1-3: Low, 4-6: Moderate, 7-8: High, 9-10: Very High" sqref="E9:E30 P9:P30" xr:uid="{341BD2BB-315E-44C1-8FEC-78FDA1E0A361}">
      <formula1>"1,2,3,4,5,6,7,8,9,10"</formula1>
    </dataValidation>
    <dataValidation type="list" allowBlank="1" showInputMessage="1" showErrorMessage="1" promptTitle="Occurrence (OCC)" prompt="1 = Unlikely → 10 = Almost Certain_x000a_1-2: Very Low, 3-4: Low, 5-6: Moderate, 7-8: High, 9-10: Very High" sqref="H9:H30 Q9:Q30" xr:uid="{249C274E-D766-4E41-B56A-EDA43400A7A3}">
      <formula1>"1,2,3,4,5,6,7,8,9,10"</formula1>
    </dataValidation>
    <dataValidation type="list" allowBlank="1" showInputMessage="1" showErrorMessage="1" promptTitle="Detection (DET)" prompt="1 = Almost Certain to Detect → 10 = No Detection Possible_x000a_1-2: Very High, 3-4: High, 5-6: Moderate, 7-8: Low, 9-10: Very Low" sqref="K9:K30 R9:R30" xr:uid="{F1A171A2-1521-4254-9048-1BBF2413C0AD}">
      <formula1>"1,2,3,4,5,6,7,8,9,10"</formula1>
    </dataValidation>
    <dataValidation type="list" allowBlank="1" showInputMessage="1" showErrorMessage="1" promptTitle="Characteristic Class" prompt="CC = Critical Characteristic_x000a_SC = Significant Characteristic_x000a_KPC = Key Product Characteristic_x000a_HI = High Impact" sqref="F9:F30" xr:uid="{9DAE704F-9EE6-4B1E-B94D-CAABEB6ADC38}">
      <formula1>"CC,SC,KPC,HI,"</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46CBA-A6A2-4F4C-A5D1-BA880DC3F715}">
  <sheetPr>
    <tabColor rgb="FF7030A0"/>
  </sheetPr>
  <dimension ref="A1:F58"/>
  <sheetViews>
    <sheetView workbookViewId="0"/>
  </sheetViews>
  <sheetFormatPr defaultRowHeight="15" x14ac:dyDescent="0.25"/>
  <cols>
    <col min="1" max="1" width="15.28515625" customWidth="1"/>
    <col min="2" max="2" width="38.140625" customWidth="1"/>
    <col min="3" max="3" width="15.28515625" customWidth="1"/>
    <col min="4" max="4" width="38.140625" customWidth="1"/>
    <col min="5" max="5" width="15.28515625" customWidth="1"/>
    <col min="6" max="6" width="38.140625" customWidth="1"/>
  </cols>
  <sheetData>
    <row r="1" spans="1:6" ht="18.75" x14ac:dyDescent="0.3">
      <c r="A1" s="29" t="s">
        <v>77</v>
      </c>
    </row>
    <row r="3" spans="1:6" x14ac:dyDescent="0.25">
      <c r="A3" s="31" t="s">
        <v>78</v>
      </c>
      <c r="B3" s="31"/>
      <c r="C3" s="31" t="s">
        <v>79</v>
      </c>
      <c r="D3" s="31"/>
      <c r="E3" s="31" t="s">
        <v>80</v>
      </c>
      <c r="F3" s="31"/>
    </row>
    <row r="4" spans="1:6" x14ac:dyDescent="0.25">
      <c r="A4" s="32" t="s">
        <v>81</v>
      </c>
      <c r="B4" s="32" t="s">
        <v>82</v>
      </c>
      <c r="C4" s="32" t="s">
        <v>81</v>
      </c>
      <c r="D4" s="32" t="s">
        <v>83</v>
      </c>
      <c r="E4" s="32" t="s">
        <v>81</v>
      </c>
      <c r="F4" s="32" t="s">
        <v>84</v>
      </c>
    </row>
    <row r="5" spans="1:6" x14ac:dyDescent="0.25">
      <c r="A5" s="34">
        <v>1</v>
      </c>
      <c r="B5" s="33" t="s">
        <v>85</v>
      </c>
      <c r="C5" s="34">
        <v>1</v>
      </c>
      <c r="D5" s="33" t="s">
        <v>86</v>
      </c>
      <c r="E5" s="34">
        <v>1</v>
      </c>
      <c r="F5" s="33" t="s">
        <v>87</v>
      </c>
    </row>
    <row r="6" spans="1:6" x14ac:dyDescent="0.25">
      <c r="A6" s="36">
        <v>2</v>
      </c>
      <c r="B6" s="35" t="s">
        <v>88</v>
      </c>
      <c r="C6" s="36">
        <v>2</v>
      </c>
      <c r="D6" s="35" t="s">
        <v>89</v>
      </c>
      <c r="E6" s="36">
        <v>2</v>
      </c>
      <c r="F6" s="35" t="s">
        <v>90</v>
      </c>
    </row>
    <row r="7" spans="1:6" x14ac:dyDescent="0.25">
      <c r="A7" s="34">
        <v>3</v>
      </c>
      <c r="B7" s="33" t="s">
        <v>91</v>
      </c>
      <c r="C7" s="34">
        <v>3</v>
      </c>
      <c r="D7" s="33" t="s">
        <v>92</v>
      </c>
      <c r="E7" s="34">
        <v>3</v>
      </c>
      <c r="F7" s="33" t="s">
        <v>93</v>
      </c>
    </row>
    <row r="8" spans="1:6" x14ac:dyDescent="0.25">
      <c r="A8" s="36">
        <v>4</v>
      </c>
      <c r="B8" s="35" t="s">
        <v>94</v>
      </c>
      <c r="C8" s="36">
        <v>4</v>
      </c>
      <c r="D8" s="35" t="s">
        <v>95</v>
      </c>
      <c r="E8" s="36">
        <v>4</v>
      </c>
      <c r="F8" s="35" t="s">
        <v>96</v>
      </c>
    </row>
    <row r="9" spans="1:6" x14ac:dyDescent="0.25">
      <c r="A9" s="34">
        <v>5</v>
      </c>
      <c r="B9" s="33" t="s">
        <v>97</v>
      </c>
      <c r="C9" s="34">
        <v>5</v>
      </c>
      <c r="D9" s="33" t="s">
        <v>98</v>
      </c>
      <c r="E9" s="34">
        <v>5</v>
      </c>
      <c r="F9" s="33" t="s">
        <v>99</v>
      </c>
    </row>
    <row r="10" spans="1:6" x14ac:dyDescent="0.25">
      <c r="A10" s="36">
        <v>6</v>
      </c>
      <c r="B10" s="35" t="s">
        <v>100</v>
      </c>
      <c r="C10" s="36">
        <v>6</v>
      </c>
      <c r="D10" s="35" t="s">
        <v>101</v>
      </c>
      <c r="E10" s="36">
        <v>6</v>
      </c>
      <c r="F10" s="35" t="s">
        <v>102</v>
      </c>
    </row>
    <row r="11" spans="1:6" x14ac:dyDescent="0.25">
      <c r="A11" s="34">
        <v>7</v>
      </c>
      <c r="B11" s="33" t="s">
        <v>103</v>
      </c>
      <c r="C11" s="34">
        <v>7</v>
      </c>
      <c r="D11" s="33" t="s">
        <v>104</v>
      </c>
      <c r="E11" s="34">
        <v>7</v>
      </c>
      <c r="F11" s="33" t="s">
        <v>105</v>
      </c>
    </row>
    <row r="12" spans="1:6" x14ac:dyDescent="0.25">
      <c r="A12" s="36">
        <v>8</v>
      </c>
      <c r="B12" s="35" t="s">
        <v>106</v>
      </c>
      <c r="C12" s="36">
        <v>8</v>
      </c>
      <c r="D12" s="35" t="s">
        <v>107</v>
      </c>
      <c r="E12" s="36">
        <v>8</v>
      </c>
      <c r="F12" s="35" t="s">
        <v>108</v>
      </c>
    </row>
    <row r="13" spans="1:6" x14ac:dyDescent="0.25">
      <c r="A13" s="34">
        <v>9</v>
      </c>
      <c r="B13" s="33" t="s">
        <v>109</v>
      </c>
      <c r="C13" s="34">
        <v>9</v>
      </c>
      <c r="D13" s="33" t="s">
        <v>110</v>
      </c>
      <c r="E13" s="34">
        <v>9</v>
      </c>
      <c r="F13" s="33" t="s">
        <v>111</v>
      </c>
    </row>
    <row r="14" spans="1:6" x14ac:dyDescent="0.25">
      <c r="A14" s="36">
        <v>10</v>
      </c>
      <c r="B14" s="35" t="s">
        <v>112</v>
      </c>
      <c r="C14" s="36">
        <v>10</v>
      </c>
      <c r="D14" s="35" t="s">
        <v>113</v>
      </c>
      <c r="E14" s="36">
        <v>10</v>
      </c>
      <c r="F14" s="35" t="s">
        <v>114</v>
      </c>
    </row>
    <row r="17" spans="1:3" x14ac:dyDescent="0.25">
      <c r="A17" s="37" t="s">
        <v>115</v>
      </c>
    </row>
    <row r="18" spans="1:3" x14ac:dyDescent="0.25">
      <c r="A18" s="31" t="s">
        <v>116</v>
      </c>
      <c r="B18" s="31" t="s">
        <v>117</v>
      </c>
      <c r="C18" s="31" t="s">
        <v>118</v>
      </c>
    </row>
    <row r="19" spans="1:3" x14ac:dyDescent="0.25">
      <c r="A19" s="38" t="s">
        <v>119</v>
      </c>
      <c r="B19" s="38" t="s">
        <v>120</v>
      </c>
      <c r="C19" s="38" t="s">
        <v>121</v>
      </c>
    </row>
    <row r="20" spans="1:3" x14ac:dyDescent="0.25">
      <c r="A20" s="17" t="s">
        <v>122</v>
      </c>
      <c r="B20" s="17" t="s">
        <v>123</v>
      </c>
      <c r="C20" s="17" t="s">
        <v>124</v>
      </c>
    </row>
    <row r="21" spans="1:3" x14ac:dyDescent="0.25">
      <c r="A21" s="18" t="s">
        <v>125</v>
      </c>
      <c r="B21" s="18" t="s">
        <v>126</v>
      </c>
      <c r="C21" s="18" t="s">
        <v>127</v>
      </c>
    </row>
    <row r="24" spans="1:3" x14ac:dyDescent="0.25">
      <c r="A24" s="37" t="s">
        <v>128</v>
      </c>
    </row>
    <row r="25" spans="1:3" x14ac:dyDescent="0.25">
      <c r="A25" s="31" t="s">
        <v>129</v>
      </c>
      <c r="B25" s="31" t="s">
        <v>130</v>
      </c>
    </row>
    <row r="26" spans="1:3" x14ac:dyDescent="0.25">
      <c r="A26" t="s">
        <v>37</v>
      </c>
      <c r="B26" t="s">
        <v>131</v>
      </c>
    </row>
    <row r="27" spans="1:3" x14ac:dyDescent="0.25">
      <c r="A27" t="s">
        <v>47</v>
      </c>
      <c r="B27" t="s">
        <v>132</v>
      </c>
    </row>
    <row r="28" spans="1:3" x14ac:dyDescent="0.25">
      <c r="A28" t="s">
        <v>133</v>
      </c>
      <c r="B28" t="s">
        <v>134</v>
      </c>
    </row>
    <row r="29" spans="1:3" x14ac:dyDescent="0.25">
      <c r="A29" t="s">
        <v>135</v>
      </c>
      <c r="B29" t="s">
        <v>136</v>
      </c>
    </row>
    <row r="33" spans="1:3" ht="17.25" x14ac:dyDescent="0.3">
      <c r="A33" s="75" t="s">
        <v>239</v>
      </c>
    </row>
    <row r="34" spans="1:3" x14ac:dyDescent="0.25">
      <c r="A34" s="31" t="s">
        <v>240</v>
      </c>
      <c r="B34" s="31" t="s">
        <v>241</v>
      </c>
      <c r="C34" s="31" t="s">
        <v>242</v>
      </c>
    </row>
    <row r="35" spans="1:3" x14ac:dyDescent="0.25">
      <c r="A35" s="33" t="s">
        <v>13</v>
      </c>
      <c r="B35" s="33" t="s">
        <v>243</v>
      </c>
      <c r="C35" s="33" t="s">
        <v>244</v>
      </c>
    </row>
    <row r="36" spans="1:3" x14ac:dyDescent="0.25">
      <c r="A36" s="35" t="s">
        <v>245</v>
      </c>
      <c r="B36" s="35" t="s">
        <v>246</v>
      </c>
      <c r="C36" s="35" t="s">
        <v>247</v>
      </c>
    </row>
    <row r="37" spans="1:3" x14ac:dyDescent="0.25">
      <c r="A37" s="33" t="s">
        <v>248</v>
      </c>
      <c r="B37" s="33" t="s">
        <v>249</v>
      </c>
      <c r="C37" s="33" t="s">
        <v>250</v>
      </c>
    </row>
    <row r="38" spans="1:3" x14ac:dyDescent="0.25">
      <c r="A38" s="35" t="s">
        <v>251</v>
      </c>
      <c r="B38" s="35" t="s">
        <v>252</v>
      </c>
      <c r="C38" s="35" t="s">
        <v>253</v>
      </c>
    </row>
    <row r="39" spans="1:3" x14ac:dyDescent="0.25">
      <c r="A39" s="33" t="s">
        <v>254</v>
      </c>
      <c r="B39" s="33" t="s">
        <v>255</v>
      </c>
      <c r="C39" s="33" t="s">
        <v>256</v>
      </c>
    </row>
    <row r="40" spans="1:3" x14ac:dyDescent="0.25">
      <c r="A40" s="35" t="s">
        <v>257</v>
      </c>
      <c r="B40" s="35" t="s">
        <v>19</v>
      </c>
      <c r="C40" s="35" t="s">
        <v>258</v>
      </c>
    </row>
    <row r="41" spans="1:3" x14ac:dyDescent="0.25">
      <c r="A41" s="33" t="s">
        <v>259</v>
      </c>
      <c r="B41" s="33" t="s">
        <v>154</v>
      </c>
      <c r="C41" s="33" t="s">
        <v>260</v>
      </c>
    </row>
    <row r="42" spans="1:3" x14ac:dyDescent="0.25">
      <c r="A42" s="35" t="s">
        <v>261</v>
      </c>
      <c r="B42" s="35" t="s">
        <v>262</v>
      </c>
      <c r="C42" s="35" t="s">
        <v>263</v>
      </c>
    </row>
    <row r="43" spans="1:3" x14ac:dyDescent="0.25">
      <c r="A43" s="33" t="s">
        <v>264</v>
      </c>
      <c r="B43" s="33" t="s">
        <v>265</v>
      </c>
      <c r="C43" s="33" t="s">
        <v>266</v>
      </c>
    </row>
    <row r="44" spans="1:3" x14ac:dyDescent="0.25">
      <c r="A44" s="35" t="s">
        <v>267</v>
      </c>
      <c r="B44" s="35" t="s">
        <v>268</v>
      </c>
      <c r="C44" s="35" t="s">
        <v>269</v>
      </c>
    </row>
    <row r="45" spans="1:3" x14ac:dyDescent="0.25">
      <c r="A45" s="33" t="s">
        <v>270</v>
      </c>
      <c r="B45" s="33" t="s">
        <v>271</v>
      </c>
      <c r="C45" s="33" t="s">
        <v>272</v>
      </c>
    </row>
    <row r="46" spans="1:3" x14ac:dyDescent="0.25">
      <c r="A46" s="35" t="s">
        <v>273</v>
      </c>
      <c r="B46" s="35" t="s">
        <v>156</v>
      </c>
      <c r="C46" s="35" t="s">
        <v>274</v>
      </c>
    </row>
    <row r="47" spans="1:3" x14ac:dyDescent="0.25">
      <c r="A47" s="33" t="s">
        <v>275</v>
      </c>
      <c r="B47" s="33" t="s">
        <v>276</v>
      </c>
      <c r="C47" s="33" t="s">
        <v>277</v>
      </c>
    </row>
    <row r="48" spans="1:3" x14ac:dyDescent="0.25">
      <c r="A48" s="35" t="s">
        <v>278</v>
      </c>
      <c r="B48" s="35" t="s">
        <v>279</v>
      </c>
      <c r="C48" s="35" t="s">
        <v>280</v>
      </c>
    </row>
    <row r="49" spans="1:3" x14ac:dyDescent="0.25">
      <c r="A49" s="33" t="s">
        <v>281</v>
      </c>
      <c r="B49" s="33" t="s">
        <v>282</v>
      </c>
      <c r="C49" s="33" t="s">
        <v>283</v>
      </c>
    </row>
    <row r="50" spans="1:3" x14ac:dyDescent="0.25">
      <c r="A50" s="35" t="s">
        <v>284</v>
      </c>
      <c r="B50" s="35" t="s">
        <v>285</v>
      </c>
      <c r="C50" s="35" t="s">
        <v>286</v>
      </c>
    </row>
    <row r="51" spans="1:3" x14ac:dyDescent="0.25">
      <c r="A51" s="33" t="s">
        <v>287</v>
      </c>
      <c r="B51" s="33" t="s">
        <v>157</v>
      </c>
      <c r="C51" s="33" t="s">
        <v>288</v>
      </c>
    </row>
    <row r="52" spans="1:3" x14ac:dyDescent="0.25">
      <c r="A52" s="35" t="s">
        <v>289</v>
      </c>
      <c r="B52" s="35" t="s">
        <v>175</v>
      </c>
      <c r="C52" s="35" t="s">
        <v>290</v>
      </c>
    </row>
    <row r="53" spans="1:3" x14ac:dyDescent="0.25">
      <c r="A53" s="33" t="s">
        <v>291</v>
      </c>
      <c r="B53" s="33" t="s">
        <v>292</v>
      </c>
      <c r="C53" s="33" t="s">
        <v>293</v>
      </c>
    </row>
    <row r="55" spans="1:3" x14ac:dyDescent="0.25">
      <c r="A55" s="37" t="s">
        <v>294</v>
      </c>
    </row>
    <row r="56" spans="1:3" x14ac:dyDescent="0.25">
      <c r="A56" t="s">
        <v>295</v>
      </c>
      <c r="C56" t="s">
        <v>296</v>
      </c>
    </row>
    <row r="57" spans="1:3" x14ac:dyDescent="0.25">
      <c r="A57" t="s">
        <v>297</v>
      </c>
      <c r="C57" t="s">
        <v>298</v>
      </c>
    </row>
    <row r="58" spans="1:3" x14ac:dyDescent="0.25">
      <c r="A58" t="s">
        <v>299</v>
      </c>
      <c r="C58" t="s">
        <v>300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6260A-0DBE-4CDA-B8F3-1CDB88C5E014}">
  <sheetPr>
    <tabColor rgb="FF375623"/>
  </sheetPr>
  <dimension ref="A1:S30"/>
  <sheetViews>
    <sheetView workbookViewId="0">
      <pane ySplit="11" topLeftCell="A12" activePane="bottomLeft" state="frozen"/>
      <selection pane="bottomLeft" sqref="A1:J1"/>
    </sheetView>
  </sheetViews>
  <sheetFormatPr defaultRowHeight="15" x14ac:dyDescent="0.25"/>
  <cols>
    <col min="1" max="1" width="17.140625" customWidth="1"/>
    <col min="2" max="2" width="22.85546875" customWidth="1"/>
    <col min="3" max="3" width="21" customWidth="1"/>
    <col min="4" max="4" width="7.5703125" customWidth="1"/>
    <col min="5" max="5" width="21" customWidth="1"/>
    <col min="6" max="6" width="7.5703125" customWidth="1"/>
    <col min="7" max="7" width="17.140625" customWidth="1"/>
    <col min="8" max="8" width="19" customWidth="1"/>
    <col min="9" max="9" width="12.42578125" customWidth="1"/>
    <col min="10" max="10" width="15.28515625" customWidth="1"/>
    <col min="11" max="11" width="12.42578125" customWidth="1"/>
    <col min="12" max="12" width="22.85546875" customWidth="1"/>
    <col min="13" max="15" width="17.140625" customWidth="1"/>
    <col min="16" max="16" width="10.42578125" customWidth="1"/>
    <col min="17" max="17" width="24.7109375" customWidth="1"/>
    <col min="18" max="19" width="15.28515625" customWidth="1"/>
  </cols>
  <sheetData>
    <row r="1" spans="1:19" ht="32.1" customHeight="1" x14ac:dyDescent="0.35">
      <c r="A1" s="133" t="s">
        <v>137</v>
      </c>
      <c r="B1" s="133"/>
      <c r="C1" s="133"/>
      <c r="D1" s="133"/>
      <c r="E1" s="133"/>
      <c r="F1" s="133"/>
      <c r="G1" s="133"/>
      <c r="H1" s="133"/>
      <c r="I1" s="133"/>
      <c r="J1" s="133"/>
    </row>
    <row r="2" spans="1:19" ht="8.1" customHeight="1" thickBot="1" x14ac:dyDescent="0.3"/>
    <row r="3" spans="1:19" ht="18" customHeight="1" x14ac:dyDescent="0.25">
      <c r="A3" s="59" t="s">
        <v>138</v>
      </c>
      <c r="B3" s="51"/>
      <c r="C3" s="52"/>
      <c r="D3" s="50" t="s">
        <v>139</v>
      </c>
      <c r="E3" s="51"/>
      <c r="F3" s="52"/>
      <c r="G3" s="52"/>
      <c r="H3" s="50" t="s">
        <v>3</v>
      </c>
      <c r="I3" s="53" t="s">
        <v>140</v>
      </c>
      <c r="J3" s="62"/>
    </row>
    <row r="4" spans="1:19" ht="18" customHeight="1" x14ac:dyDescent="0.25">
      <c r="A4" s="60" t="s">
        <v>1</v>
      </c>
      <c r="B4" s="39">
        <f>PFMEA!B3</f>
        <v>0</v>
      </c>
      <c r="C4" s="2"/>
      <c r="D4" s="1" t="s">
        <v>141</v>
      </c>
      <c r="E4" s="15"/>
      <c r="F4" s="2"/>
      <c r="G4" s="2"/>
      <c r="H4" s="65" t="s">
        <v>142</v>
      </c>
      <c r="I4" s="65" t="s">
        <v>143</v>
      </c>
      <c r="J4" s="66" t="s">
        <v>144</v>
      </c>
    </row>
    <row r="5" spans="1:19" ht="18" customHeight="1" x14ac:dyDescent="0.3">
      <c r="A5" s="60" t="s">
        <v>11</v>
      </c>
      <c r="B5" s="39">
        <f>PFMEA!E6</f>
        <v>0</v>
      </c>
      <c r="C5" s="2"/>
      <c r="D5" s="1" t="s">
        <v>145</v>
      </c>
      <c r="E5" s="15"/>
      <c r="F5" s="2"/>
      <c r="G5" s="2"/>
      <c r="H5" s="73" t="s">
        <v>237</v>
      </c>
      <c r="I5" s="73" t="s">
        <v>237</v>
      </c>
      <c r="J5" s="74" t="s">
        <v>238</v>
      </c>
    </row>
    <row r="6" spans="1:19" ht="18" customHeight="1" x14ac:dyDescent="0.25">
      <c r="A6" s="60" t="s">
        <v>10</v>
      </c>
      <c r="B6" s="39">
        <f>PFMEA!B6</f>
        <v>0</v>
      </c>
      <c r="C6" s="2"/>
      <c r="D6" s="1" t="s">
        <v>146</v>
      </c>
      <c r="E6" s="15"/>
      <c r="F6" s="2"/>
      <c r="G6" s="2"/>
      <c r="H6" s="2"/>
      <c r="I6" s="2"/>
      <c r="J6" s="63"/>
    </row>
    <row r="7" spans="1:19" ht="18" customHeight="1" x14ac:dyDescent="0.25">
      <c r="A7" s="60" t="s">
        <v>147</v>
      </c>
      <c r="B7" s="15"/>
      <c r="C7" s="2"/>
      <c r="D7" s="1" t="s">
        <v>148</v>
      </c>
      <c r="E7" s="15"/>
      <c r="F7" s="2"/>
      <c r="G7" s="2"/>
      <c r="H7" s="1" t="s">
        <v>149</v>
      </c>
      <c r="I7" s="40">
        <f>PFMEA!E3</f>
        <v>0</v>
      </c>
      <c r="J7" s="63"/>
    </row>
    <row r="8" spans="1:19" ht="18" customHeight="1" thickBot="1" x14ac:dyDescent="0.3">
      <c r="A8" s="61" t="s">
        <v>150</v>
      </c>
      <c r="B8" s="55">
        <f>PFMEA!H4</f>
        <v>0</v>
      </c>
      <c r="C8" s="56"/>
      <c r="D8" s="54" t="s">
        <v>151</v>
      </c>
      <c r="E8" s="57"/>
      <c r="F8" s="56"/>
      <c r="G8" s="56"/>
      <c r="H8" s="54" t="s">
        <v>9</v>
      </c>
      <c r="I8" s="58">
        <f>PFMEA!H5</f>
        <v>0</v>
      </c>
      <c r="J8" s="64"/>
    </row>
    <row r="9" spans="1:19" ht="8.1" customHeight="1" x14ac:dyDescent="0.25"/>
    <row r="10" spans="1:19" ht="18" customHeight="1" x14ac:dyDescent="0.25">
      <c r="A10" s="134" t="s">
        <v>152</v>
      </c>
      <c r="B10" s="134"/>
      <c r="C10" s="134"/>
      <c r="D10" s="131" t="s">
        <v>153</v>
      </c>
      <c r="E10" s="131"/>
      <c r="F10" s="131"/>
      <c r="G10" s="131" t="s">
        <v>154</v>
      </c>
      <c r="H10" s="131"/>
      <c r="I10" s="132" t="s">
        <v>155</v>
      </c>
      <c r="J10" s="132"/>
      <c r="K10" s="132"/>
      <c r="L10" s="132" t="s">
        <v>156</v>
      </c>
      <c r="M10" s="132"/>
      <c r="N10" s="132"/>
      <c r="O10" s="132"/>
      <c r="P10" s="132"/>
      <c r="Q10" s="135" t="s">
        <v>157</v>
      </c>
      <c r="R10" s="135"/>
      <c r="S10" s="135"/>
    </row>
    <row r="11" spans="1:19" ht="56.1" customHeight="1" x14ac:dyDescent="0.25">
      <c r="A11" s="6" t="s">
        <v>158</v>
      </c>
      <c r="B11" s="6" t="s">
        <v>159</v>
      </c>
      <c r="C11" s="6" t="s">
        <v>160</v>
      </c>
      <c r="D11" s="6" t="s">
        <v>161</v>
      </c>
      <c r="E11" s="6" t="s">
        <v>162</v>
      </c>
      <c r="F11" s="6" t="s">
        <v>163</v>
      </c>
      <c r="G11" s="6" t="s">
        <v>164</v>
      </c>
      <c r="H11" s="6" t="s">
        <v>165</v>
      </c>
      <c r="I11" s="6" t="s">
        <v>166</v>
      </c>
      <c r="J11" s="6" t="s">
        <v>167</v>
      </c>
      <c r="K11" s="6" t="s">
        <v>168</v>
      </c>
      <c r="L11" s="6" t="s">
        <v>169</v>
      </c>
      <c r="M11" s="6" t="s">
        <v>170</v>
      </c>
      <c r="N11" s="6" t="s">
        <v>171</v>
      </c>
      <c r="O11" s="6" t="s">
        <v>172</v>
      </c>
      <c r="P11" s="6" t="s">
        <v>173</v>
      </c>
      <c r="Q11" s="6" t="s">
        <v>174</v>
      </c>
      <c r="R11" s="6" t="s">
        <v>175</v>
      </c>
      <c r="S11" s="6" t="s">
        <v>176</v>
      </c>
    </row>
    <row r="12" spans="1:19" ht="54.95" customHeight="1" x14ac:dyDescent="0.25">
      <c r="A12" s="41" t="str">
        <f>PFMEA!A9</f>
        <v>1.0 Incoming Material Inspection</v>
      </c>
      <c r="B12" s="41" t="str">
        <f>PFMEA!B9</f>
        <v>Verify raw material meets spec (dimensions, hardness, surface finish)</v>
      </c>
      <c r="C12" s="42" t="s">
        <v>177</v>
      </c>
      <c r="D12" s="43">
        <v>1.1000000000000001</v>
      </c>
      <c r="E12" s="42" t="s">
        <v>178</v>
      </c>
      <c r="F12" s="44" t="str">
        <f>PFMEA!F9</f>
        <v>CC</v>
      </c>
      <c r="G12" s="42" t="s">
        <v>179</v>
      </c>
      <c r="H12" s="42" t="s">
        <v>180</v>
      </c>
      <c r="I12" s="43" t="s">
        <v>181</v>
      </c>
      <c r="J12" s="43" t="s">
        <v>182</v>
      </c>
      <c r="K12" s="43" t="s">
        <v>183</v>
      </c>
      <c r="L12" s="41" t="str">
        <f>PFMEA!I9</f>
        <v>Approved Supplier List; Purchase Order spec requirements</v>
      </c>
      <c r="M12" s="41" t="str">
        <f>"PFMEA Row 9 | RPN: "&amp;PFMEA!L9&amp;" → "&amp;PFMEA!S9</f>
        <v>PFMEA Row 9 | RPN: 96 → 32</v>
      </c>
      <c r="N12" s="43" t="s">
        <v>184</v>
      </c>
      <c r="O12" s="43" t="s">
        <v>185</v>
      </c>
      <c r="P12" s="43" t="s">
        <v>186</v>
      </c>
      <c r="Q12" s="41" t="str">
        <f>PFMEA!M9</f>
        <v>Implement SPC at supplier; require first-article approval</v>
      </c>
      <c r="R12" s="43" t="s">
        <v>187</v>
      </c>
      <c r="S12" s="42"/>
    </row>
    <row r="13" spans="1:19" ht="54.95" customHeight="1" x14ac:dyDescent="0.25">
      <c r="A13" s="45" t="str">
        <f>PFMEA!A9</f>
        <v>1.0 Incoming Material Inspection</v>
      </c>
      <c r="B13" s="45" t="str">
        <f>PFMEA!B9</f>
        <v>Verify raw material meets spec (dimensions, hardness, surface finish)</v>
      </c>
      <c r="C13" s="46" t="s">
        <v>177</v>
      </c>
      <c r="D13" s="47">
        <v>1.2</v>
      </c>
      <c r="E13" s="46" t="s">
        <v>188</v>
      </c>
      <c r="F13" s="48" t="str">
        <f>PFMEA!F9</f>
        <v>CC</v>
      </c>
      <c r="G13" s="46" t="s">
        <v>189</v>
      </c>
      <c r="H13" s="46" t="s">
        <v>190</v>
      </c>
      <c r="I13" s="47" t="s">
        <v>191</v>
      </c>
      <c r="J13" s="47" t="s">
        <v>182</v>
      </c>
      <c r="K13" s="47" t="s">
        <v>192</v>
      </c>
      <c r="L13" s="45" t="str">
        <f>PFMEA!J9</f>
        <v>Incoming inspection: dimensional check, cert review, visual</v>
      </c>
      <c r="M13" s="45" t="str">
        <f>"PFMEA Row 9 | RPN: "&amp;PFMEA!L9&amp;" → "&amp;PFMEA!S9</f>
        <v>PFMEA Row 9 | RPN: 96 → 32</v>
      </c>
      <c r="N13" s="47" t="s">
        <v>184</v>
      </c>
      <c r="O13" s="47" t="s">
        <v>193</v>
      </c>
      <c r="P13" s="47" t="s">
        <v>186</v>
      </c>
      <c r="Q13" s="45" t="str">
        <f>PFMEA!M9</f>
        <v>Implement SPC at supplier; require first-article approval</v>
      </c>
      <c r="R13" s="47" t="s">
        <v>187</v>
      </c>
      <c r="S13" s="46"/>
    </row>
    <row r="14" spans="1:19" ht="54.95" customHeight="1" x14ac:dyDescent="0.25">
      <c r="A14" s="41" t="str">
        <f>PFMEA!A10</f>
        <v>2.0 Machining – Turning Operation</v>
      </c>
      <c r="B14" s="41" t="str">
        <f>PFMEA!B10</f>
        <v>Turn OD to 25.00 ±0.05 mm; achieve Ra ≤ 1.6 µm surface finish</v>
      </c>
      <c r="C14" s="42" t="s">
        <v>194</v>
      </c>
      <c r="D14" s="43">
        <v>2.1</v>
      </c>
      <c r="E14" s="42" t="s">
        <v>195</v>
      </c>
      <c r="F14" s="49" t="str">
        <f>PFMEA!F10</f>
        <v>SC</v>
      </c>
      <c r="G14" s="43" t="s">
        <v>196</v>
      </c>
      <c r="H14" s="42" t="s">
        <v>197</v>
      </c>
      <c r="I14" s="43" t="s">
        <v>198</v>
      </c>
      <c r="J14" s="43" t="s">
        <v>199</v>
      </c>
      <c r="K14" s="43" t="s">
        <v>200</v>
      </c>
      <c r="L14" s="41" t="str">
        <f>PFMEA!I10</f>
        <v>Tool life management program; scheduled offset checks; fixture PM schedule</v>
      </c>
      <c r="M14" s="41" t="str">
        <f>"PFMEA Row 10 | RPN: "&amp;PFMEA!L10&amp;" → "&amp;PFMEA!S10</f>
        <v>PFMEA Row 10 | RPN: 105 → 42</v>
      </c>
      <c r="N14" s="43" t="s">
        <v>201</v>
      </c>
      <c r="O14" s="43" t="s">
        <v>202</v>
      </c>
      <c r="P14" s="43" t="s">
        <v>186</v>
      </c>
      <c r="Q14" s="41" t="str">
        <f>PFMEA!M10</f>
        <v>Add in-process gauging (automated); reduce tool change interval by 20%</v>
      </c>
      <c r="R14" s="43" t="s">
        <v>203</v>
      </c>
      <c r="S14" s="42"/>
    </row>
    <row r="15" spans="1:19" ht="54.95" customHeight="1" x14ac:dyDescent="0.25">
      <c r="A15" s="45" t="str">
        <f>PFMEA!A11</f>
        <v>2.0 Machining – Turning Operation</v>
      </c>
      <c r="B15" s="45" t="str">
        <f>PFMEA!B11</f>
        <v>Turn OD to 25.00 ±0.05 mm; achieve Ra ≤ 1.6 µm surface finish</v>
      </c>
      <c r="C15" s="46" t="s">
        <v>194</v>
      </c>
      <c r="D15" s="47">
        <v>2.2000000000000002</v>
      </c>
      <c r="E15" s="46" t="s">
        <v>204</v>
      </c>
      <c r="F15" s="47"/>
      <c r="G15" s="47" t="s">
        <v>205</v>
      </c>
      <c r="H15" s="46" t="s">
        <v>206</v>
      </c>
      <c r="I15" s="47" t="s">
        <v>207</v>
      </c>
      <c r="J15" s="47" t="s">
        <v>208</v>
      </c>
      <c r="K15" s="47" t="s">
        <v>209</v>
      </c>
      <c r="L15" s="45" t="str">
        <f>PFMEA!I11</f>
        <v>Standard work instructions; tooling qualification procedure</v>
      </c>
      <c r="M15" s="45" t="str">
        <f>"PFMEA Row 11 | RPN: "&amp;PFMEA!L11&amp;" → "&amp;PFMEA!S11</f>
        <v>PFMEA Row 11 | RPN: 96 → 36</v>
      </c>
      <c r="N15" s="47" t="s">
        <v>201</v>
      </c>
      <c r="O15" s="47" t="s">
        <v>210</v>
      </c>
      <c r="P15" s="47" t="s">
        <v>186</v>
      </c>
      <c r="Q15" s="45" t="str">
        <f>PFMEA!M11</f>
        <v>Update SWI with vibration monitoring checklist; add profilometer alarm</v>
      </c>
      <c r="R15" s="47" t="s">
        <v>203</v>
      </c>
      <c r="S15" s="46"/>
    </row>
    <row r="16" spans="1:19" ht="54.95" customHeight="1" x14ac:dyDescent="0.25">
      <c r="A16" s="41" t="str">
        <f>PFMEA!A12</f>
        <v>3.0 Heat Treatment</v>
      </c>
      <c r="B16" s="41" t="str">
        <f>PFMEA!B12</f>
        <v>Harden to 58–62 HRC per drawing; carburize to 0.8 mm case depth</v>
      </c>
      <c r="C16" s="42" t="s">
        <v>211</v>
      </c>
      <c r="D16" s="43">
        <v>3.1</v>
      </c>
      <c r="E16" s="42" t="s">
        <v>212</v>
      </c>
      <c r="F16" s="44" t="str">
        <f>PFMEA!F12</f>
        <v>CC</v>
      </c>
      <c r="G16" s="43" t="s">
        <v>213</v>
      </c>
      <c r="H16" s="42" t="s">
        <v>214</v>
      </c>
      <c r="I16" s="43" t="s">
        <v>215</v>
      </c>
      <c r="J16" s="43" t="s">
        <v>216</v>
      </c>
      <c r="K16" s="43" t="s">
        <v>217</v>
      </c>
      <c r="L16" s="41" t="str">
        <f>PFMEA!I12</f>
        <v>Certified furnace calibration; load charts; qualified operator procedure</v>
      </c>
      <c r="M16" s="41" t="str">
        <f>"PFMEA Row 12 | RPN: "&amp;PFMEA!L12&amp;" → "&amp;PFMEA!S12</f>
        <v>PFMEA Row 12 | RPN: 81 → 36</v>
      </c>
      <c r="N16" s="43" t="s">
        <v>218</v>
      </c>
      <c r="O16" s="43" t="s">
        <v>219</v>
      </c>
      <c r="P16" s="43" t="s">
        <v>186</v>
      </c>
      <c r="Q16" s="41" t="str">
        <f>PFMEA!M12</f>
        <v>Install automated temperature data logging with alert; increase sample rate to 5 pcs/batch</v>
      </c>
      <c r="R16" s="43" t="s">
        <v>220</v>
      </c>
      <c r="S16" s="42"/>
    </row>
    <row r="17" spans="1:19" ht="54.95" customHeight="1" x14ac:dyDescent="0.25">
      <c r="A17" s="45" t="str">
        <f>PFMEA!A12</f>
        <v>3.0 Heat Treatment</v>
      </c>
      <c r="B17" s="45" t="str">
        <f>PFMEA!B12</f>
        <v>Harden to 58–62 HRC per drawing; carburize to 0.8 mm case depth</v>
      </c>
      <c r="C17" s="46" t="s">
        <v>211</v>
      </c>
      <c r="D17" s="47">
        <v>3.2</v>
      </c>
      <c r="E17" s="46" t="s">
        <v>221</v>
      </c>
      <c r="F17" s="48" t="str">
        <f>PFMEA!F12</f>
        <v>CC</v>
      </c>
      <c r="G17" s="47" t="s">
        <v>222</v>
      </c>
      <c r="H17" s="46" t="s">
        <v>223</v>
      </c>
      <c r="I17" s="47" t="s">
        <v>224</v>
      </c>
      <c r="J17" s="47" t="s">
        <v>225</v>
      </c>
      <c r="K17" s="47" t="s">
        <v>226</v>
      </c>
      <c r="L17" s="45" t="str">
        <f>PFMEA!J12</f>
        <v>Rockwell hardness test on 3 pcs per batch; metallurgical cross-section quarterly</v>
      </c>
      <c r="M17" s="45" t="str">
        <f>"PFMEA Row 12 | RPN: "&amp;PFMEA!L12&amp;" → "&amp;PFMEA!S12</f>
        <v>PFMEA Row 12 | RPN: 81 → 36</v>
      </c>
      <c r="N17" s="47" t="s">
        <v>227</v>
      </c>
      <c r="O17" s="47" t="s">
        <v>228</v>
      </c>
      <c r="P17" s="47" t="s">
        <v>186</v>
      </c>
      <c r="Q17" s="45" t="str">
        <f>PFMEA!M12</f>
        <v>Install automated temperature data logging with alert; increase sample rate to 5 pcs/batch</v>
      </c>
      <c r="R17" s="47" t="s">
        <v>220</v>
      </c>
      <c r="S17" s="46"/>
    </row>
    <row r="18" spans="1:19" ht="54.95" customHeight="1" x14ac:dyDescent="0.25">
      <c r="A18" s="67" t="str">
        <f>PFMEA!A13</f>
        <v>4.0 Final Assembly &amp; Torque</v>
      </c>
      <c r="B18" s="67" t="str">
        <f>PFMEA!B13</f>
        <v>Assemble sub-components; torque fasteners to 45 ±2 N·m</v>
      </c>
      <c r="C18" s="68" t="s">
        <v>229</v>
      </c>
      <c r="D18" s="69">
        <v>4.0999999999999996</v>
      </c>
      <c r="E18" s="68" t="s">
        <v>230</v>
      </c>
      <c r="F18" s="70" t="str">
        <f>PFMEA!F13</f>
        <v>SC</v>
      </c>
      <c r="G18" s="69" t="s">
        <v>231</v>
      </c>
      <c r="H18" s="68" t="s">
        <v>232</v>
      </c>
      <c r="I18" s="71">
        <v>1</v>
      </c>
      <c r="J18" s="69" t="s">
        <v>233</v>
      </c>
      <c r="K18" s="69" t="s">
        <v>234</v>
      </c>
      <c r="L18" s="67" t="str">
        <f>PFMEA!I13</f>
        <v>Torque wrench calibration schedule (monthly); error-proofing torque gun with auto-shutoff</v>
      </c>
      <c r="M18" s="67" t="str">
        <f>"PFMEA Row 13 | RPN: "&amp;PFMEA!L13&amp;" → "&amp;PFMEA!S13</f>
        <v>PFMEA Row 13 | RPN: 48 → 8</v>
      </c>
      <c r="N18" s="69" t="s">
        <v>235</v>
      </c>
      <c r="O18" s="69" t="s">
        <v>236</v>
      </c>
      <c r="P18" s="69" t="s">
        <v>186</v>
      </c>
      <c r="Q18" s="67" t="str">
        <f>PFMEA!M13</f>
        <v>Implement smart torque tool with traceability to serial number; poka-yoke for correct fastener</v>
      </c>
      <c r="R18" s="69" t="s">
        <v>220</v>
      </c>
      <c r="S18" s="68"/>
    </row>
    <row r="19" spans="1:19" ht="50.1" customHeight="1" x14ac:dyDescent="0.25">
      <c r="A19" s="27"/>
      <c r="B19" s="27"/>
      <c r="C19" s="27"/>
      <c r="D19" s="27"/>
      <c r="E19" s="27"/>
      <c r="F19" s="27"/>
      <c r="G19" s="27"/>
      <c r="H19" s="27"/>
      <c r="I19" s="27"/>
      <c r="J19" s="27"/>
      <c r="K19" s="27"/>
      <c r="L19" s="27"/>
      <c r="M19" s="27"/>
      <c r="N19" s="27"/>
      <c r="O19" s="27"/>
      <c r="P19" s="27"/>
      <c r="Q19" s="27"/>
      <c r="R19" s="27"/>
      <c r="S19" s="27"/>
    </row>
    <row r="20" spans="1:19" ht="50.1" customHeight="1" x14ac:dyDescent="0.25">
      <c r="A20" s="72"/>
      <c r="B20" s="72"/>
      <c r="C20" s="72"/>
      <c r="D20" s="72"/>
      <c r="E20" s="72"/>
      <c r="F20" s="72"/>
      <c r="G20" s="72"/>
      <c r="H20" s="72"/>
      <c r="I20" s="72"/>
      <c r="J20" s="72"/>
      <c r="K20" s="72"/>
      <c r="L20" s="72"/>
      <c r="M20" s="72"/>
      <c r="N20" s="72"/>
      <c r="O20" s="72"/>
      <c r="P20" s="72"/>
      <c r="Q20" s="72"/>
      <c r="R20" s="72"/>
      <c r="S20" s="72"/>
    </row>
    <row r="21" spans="1:19" ht="50.1" customHeight="1" x14ac:dyDescent="0.25">
      <c r="A21" s="27"/>
      <c r="B21" s="27"/>
      <c r="C21" s="27"/>
      <c r="D21" s="27"/>
      <c r="E21" s="27"/>
      <c r="F21" s="27"/>
      <c r="G21" s="27"/>
      <c r="H21" s="27"/>
      <c r="I21" s="27"/>
      <c r="J21" s="27"/>
      <c r="K21" s="27"/>
      <c r="L21" s="27"/>
      <c r="M21" s="27"/>
      <c r="N21" s="27"/>
      <c r="O21" s="27"/>
      <c r="P21" s="27"/>
      <c r="Q21" s="27"/>
      <c r="R21" s="27"/>
      <c r="S21" s="27"/>
    </row>
    <row r="22" spans="1:19" ht="50.1" customHeight="1" x14ac:dyDescent="0.25">
      <c r="A22" s="72"/>
      <c r="B22" s="72"/>
      <c r="C22" s="72"/>
      <c r="D22" s="72"/>
      <c r="E22" s="72"/>
      <c r="F22" s="72"/>
      <c r="G22" s="72"/>
      <c r="H22" s="72"/>
      <c r="I22" s="72"/>
      <c r="J22" s="72"/>
      <c r="K22" s="72"/>
      <c r="L22" s="72"/>
      <c r="M22" s="72"/>
      <c r="N22" s="72"/>
      <c r="O22" s="72"/>
      <c r="P22" s="72"/>
      <c r="Q22" s="72"/>
      <c r="R22" s="72"/>
      <c r="S22" s="72"/>
    </row>
    <row r="23" spans="1:19" ht="50.1" customHeight="1" x14ac:dyDescent="0.25">
      <c r="A23" s="27"/>
      <c r="B23" s="27"/>
      <c r="C23" s="27"/>
      <c r="D23" s="27"/>
      <c r="E23" s="27"/>
      <c r="F23" s="27"/>
      <c r="G23" s="27"/>
      <c r="H23" s="27"/>
      <c r="I23" s="27"/>
      <c r="J23" s="27"/>
      <c r="K23" s="27"/>
      <c r="L23" s="27"/>
      <c r="M23" s="27"/>
      <c r="N23" s="27"/>
      <c r="O23" s="27"/>
      <c r="P23" s="27"/>
      <c r="Q23" s="27"/>
      <c r="R23" s="27"/>
      <c r="S23" s="27"/>
    </row>
    <row r="24" spans="1:19" ht="50.1" customHeight="1" x14ac:dyDescent="0.25">
      <c r="A24" s="72"/>
      <c r="B24" s="72"/>
      <c r="C24" s="72"/>
      <c r="D24" s="72"/>
      <c r="E24" s="72"/>
      <c r="F24" s="72"/>
      <c r="G24" s="72"/>
      <c r="H24" s="72"/>
      <c r="I24" s="72"/>
      <c r="J24" s="72"/>
      <c r="K24" s="72"/>
      <c r="L24" s="72"/>
      <c r="M24" s="72"/>
      <c r="N24" s="72"/>
      <c r="O24" s="72"/>
      <c r="P24" s="72"/>
      <c r="Q24" s="72"/>
      <c r="R24" s="72"/>
      <c r="S24" s="72"/>
    </row>
    <row r="25" spans="1:19" ht="50.1" customHeight="1" x14ac:dyDescent="0.25">
      <c r="A25" s="27"/>
      <c r="B25" s="27"/>
      <c r="C25" s="27"/>
      <c r="D25" s="27"/>
      <c r="E25" s="27"/>
      <c r="F25" s="27"/>
      <c r="G25" s="27"/>
      <c r="H25" s="27"/>
      <c r="I25" s="27"/>
      <c r="J25" s="27"/>
      <c r="K25" s="27"/>
      <c r="L25" s="27"/>
      <c r="M25" s="27"/>
      <c r="N25" s="27"/>
      <c r="O25" s="27"/>
      <c r="P25" s="27"/>
      <c r="Q25" s="27"/>
      <c r="R25" s="27"/>
      <c r="S25" s="27"/>
    </row>
    <row r="26" spans="1:19" ht="50.1" customHeight="1" x14ac:dyDescent="0.25">
      <c r="A26" s="72"/>
      <c r="B26" s="72"/>
      <c r="C26" s="72"/>
      <c r="D26" s="72"/>
      <c r="E26" s="72"/>
      <c r="F26" s="72"/>
      <c r="G26" s="72"/>
      <c r="H26" s="72"/>
      <c r="I26" s="72"/>
      <c r="J26" s="72"/>
      <c r="K26" s="72"/>
      <c r="L26" s="72"/>
      <c r="M26" s="72"/>
      <c r="N26" s="72"/>
      <c r="O26" s="72"/>
      <c r="P26" s="72"/>
      <c r="Q26" s="72"/>
      <c r="R26" s="72"/>
      <c r="S26" s="72"/>
    </row>
    <row r="27" spans="1:19" ht="50.1" customHeight="1" x14ac:dyDescent="0.25">
      <c r="A27" s="27"/>
      <c r="B27" s="27"/>
      <c r="C27" s="27"/>
      <c r="D27" s="27"/>
      <c r="E27" s="27"/>
      <c r="F27" s="27"/>
      <c r="G27" s="27"/>
      <c r="H27" s="27"/>
      <c r="I27" s="27"/>
      <c r="J27" s="27"/>
      <c r="K27" s="27"/>
      <c r="L27" s="27"/>
      <c r="M27" s="27"/>
      <c r="N27" s="27"/>
      <c r="O27" s="27"/>
      <c r="P27" s="27"/>
      <c r="Q27" s="27"/>
      <c r="R27" s="27"/>
      <c r="S27" s="27"/>
    </row>
    <row r="28" spans="1:19" ht="50.1" customHeight="1" x14ac:dyDescent="0.25">
      <c r="A28" s="72"/>
      <c r="B28" s="72"/>
      <c r="C28" s="72"/>
      <c r="D28" s="72"/>
      <c r="E28" s="72"/>
      <c r="F28" s="72"/>
      <c r="G28" s="72"/>
      <c r="H28" s="72"/>
      <c r="I28" s="72"/>
      <c r="J28" s="72"/>
      <c r="K28" s="72"/>
      <c r="L28" s="72"/>
      <c r="M28" s="72"/>
      <c r="N28" s="72"/>
      <c r="O28" s="72"/>
      <c r="P28" s="72"/>
      <c r="Q28" s="72"/>
      <c r="R28" s="72"/>
      <c r="S28" s="72"/>
    </row>
    <row r="29" spans="1:19" ht="50.1" customHeight="1" x14ac:dyDescent="0.25">
      <c r="A29" s="27"/>
      <c r="B29" s="27"/>
      <c r="C29" s="27"/>
      <c r="D29" s="27"/>
      <c r="E29" s="27"/>
      <c r="F29" s="27"/>
      <c r="G29" s="27"/>
      <c r="H29" s="27"/>
      <c r="I29" s="27"/>
      <c r="J29" s="27"/>
      <c r="K29" s="27"/>
      <c r="L29" s="27"/>
      <c r="M29" s="27"/>
      <c r="N29" s="27"/>
      <c r="O29" s="27"/>
      <c r="P29" s="27"/>
      <c r="Q29" s="27"/>
      <c r="R29" s="27"/>
      <c r="S29" s="27"/>
    </row>
    <row r="30" spans="1:19" ht="50.1" customHeight="1" x14ac:dyDescent="0.25">
      <c r="A30" s="72"/>
      <c r="B30" s="72"/>
      <c r="C30" s="72"/>
      <c r="D30" s="72"/>
      <c r="E30" s="72"/>
      <c r="F30" s="72"/>
      <c r="G30" s="72"/>
      <c r="H30" s="72"/>
      <c r="I30" s="72"/>
      <c r="J30" s="72"/>
      <c r="K30" s="72"/>
      <c r="L30" s="72"/>
      <c r="M30" s="72"/>
      <c r="N30" s="72"/>
      <c r="O30" s="72"/>
      <c r="P30" s="72"/>
      <c r="Q30" s="72"/>
      <c r="R30" s="72"/>
      <c r="S30" s="72"/>
    </row>
  </sheetData>
  <mergeCells count="7">
    <mergeCell ref="L10:P10"/>
    <mergeCell ref="Q10:S10"/>
    <mergeCell ref="A1:J1"/>
    <mergeCell ref="A10:C10"/>
    <mergeCell ref="D10:F10"/>
    <mergeCell ref="G10:H10"/>
    <mergeCell ref="I10:K10"/>
  </mergeCells>
  <conditionalFormatting sqref="P12:P30">
    <cfRule type="cellIs" dxfId="2" priority="1" operator="equal">
      <formula>"Active"</formula>
    </cfRule>
    <cfRule type="cellIs" dxfId="1" priority="2" operator="equal">
      <formula>"On Hold"</formula>
    </cfRule>
    <cfRule type="cellIs" dxfId="0" priority="3" operator="equal">
      <formula>"Pending"</formula>
    </cfRule>
  </conditionalFormatting>
  <dataValidations count="2">
    <dataValidation type="list" allowBlank="1" showInputMessage="1" showErrorMessage="1" sqref="F12:F30" xr:uid="{243948FE-5F81-4B03-82D3-1A8C64FFE7CA}">
      <formula1>"CC,SC,KPC,HI,"</formula1>
    </dataValidation>
    <dataValidation type="list" allowBlank="1" showInputMessage="1" showErrorMessage="1" promptTitle="Control Status" prompt="Active = in use_x000a_On Hold = temporarily suspended_x000a_Pending = awaiting implementation_x000a_Closed = no longer applicable" sqref="P12:P30" xr:uid="{34BF3440-EB10-4735-9DD2-5502C0DAD6D6}">
      <formula1>"Active,On Hold,Pending,Closed"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PFMEA</vt:lpstr>
      <vt:lpstr>Legend</vt:lpstr>
      <vt:lpstr>Control 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Rodgers</dc:creator>
  <cp:lastModifiedBy>David Rodgers</cp:lastModifiedBy>
  <dcterms:created xsi:type="dcterms:W3CDTF">2026-04-11T03:32:00Z</dcterms:created>
  <dcterms:modified xsi:type="dcterms:W3CDTF">2026-04-11T16:18:39Z</dcterms:modified>
</cp:coreProperties>
</file>