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Scales" sheetId="2" state="visible" r:id="rId2"/>
    <sheet name="Register" sheetId="3" state="visible" r:id="rId3"/>
    <sheet name="Summary"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0" borderId="1" applyAlignment="1" pivotButton="0" quotePrefix="0" xfId="0">
      <alignment vertical="top" wrapText="1"/>
    </xf>
    <xf numFmtId="0" fontId="2" fillId="0" borderId="0" pivotButton="0" quotePrefix="0" xfId="0"/>
    <xf numFmtId="0" fontId="3" fillId="0" borderId="0" pivotButton="0" quotePrefix="0" xfId="0"/>
    <xf numFmtId="0" fontId="3" fillId="3" borderId="1" pivotButton="0" quotePrefix="0" xfId="0"/>
    <xf numFmtId="0" fontId="3" fillId="3" borderId="1" applyAlignment="1" pivotButton="0" quotePrefix="0" xfId="0">
      <alignment vertical="top" wrapText="1"/>
    </xf>
    <xf numFmtId="0" fontId="3" fillId="0" borderId="1" applyAlignment="1" pivotButton="0" quotePrefix="0" xfId="0">
      <alignment horizontal="center" vertical="top"/>
    </xf>
    <xf numFmtId="9" fontId="3" fillId="0" borderId="1" applyAlignment="1" pivotButton="0" quotePrefix="0" xfId="0">
      <alignment horizontal="center" vertical="top"/>
    </xf>
    <xf numFmtId="164" fontId="3" fillId="3" borderId="1" applyAlignment="1" pivotButton="0" quotePrefix="0" xfId="0">
      <alignment vertical="top" wrapText="1"/>
    </xf>
    <xf numFmtId="164" fontId="3" fillId="0" borderId="1" applyAlignment="1" pivotButton="0" quotePrefix="0" xfId="0">
      <alignment horizontal="center" vertical="top"/>
    </xf>
    <xf numFmtId="0" fontId="3" fillId="0" borderId="1" pivotButton="0" quotePrefix="0" xfId="0"/>
    <xf numFmtId="1" fontId="3" fillId="0" borderId="1" applyAlignment="1" pivotButton="0" quotePrefix="0" xfId="0">
      <alignment horizontal="center" vertical="top"/>
    </xf>
  </cellXfs>
  <cellStyles count="1">
    <cellStyle name="Normal" xfId="0" builtinId="0" hidden="0"/>
  </cellStyles>
  <dxfs count="4">
    <dxf>
      <fill>
        <patternFill patternType="solid">
          <fgColor rgb="00CFEBD5"/>
          <bgColor rgb="00CFEBD5"/>
        </patternFill>
      </fill>
    </dxf>
    <dxf>
      <fill>
        <patternFill patternType="solid">
          <fgColor rgb="00FCE7B0"/>
          <bgColor rgb="00FCE7B0"/>
        </patternFill>
      </fill>
    </dxf>
    <dxf>
      <fill>
        <patternFill patternType="solid">
          <fgColor rgb="00F9C9A8"/>
          <bgColor rgb="00F9C9A8"/>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Risks by band: before and after controls</a:t>
            </a:r>
          </a:p>
        </rich>
      </tx>
    </title>
    <plotArea>
      <barChart>
        <barDir val="col"/>
        <grouping val="clustered"/>
        <ser>
          <idx val="0"/>
          <order val="0"/>
          <tx>
            <strRef>
              <f>'Summary'!B3</f>
            </strRef>
          </tx>
          <spPr>
            <a:ln>
              <a:prstDash val="solid"/>
            </a:ln>
          </spPr>
          <cat>
            <numRef>
              <f>'Summary'!$A$4:$A$7</f>
            </numRef>
          </cat>
          <val>
            <numRef>
              <f>'Summary'!$B$4:$B$7</f>
            </numRef>
          </val>
        </ser>
        <ser>
          <idx val="1"/>
          <order val="1"/>
          <tx>
            <strRef>
              <f>'Summary'!C3</f>
            </strRef>
          </tx>
          <spPr>
            <a:ln>
              <a:prstDash val="solid"/>
            </a:ln>
          </spPr>
          <cat>
            <numRef>
              <f>'Summary'!$A$4:$A$7</f>
            </numRef>
          </cat>
          <val>
            <numRef>
              <f>'Summary'!$C$4:$C$7</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2</row>
      <rowOff>0</rowOff>
    </from>
    <ext cx="5400000" cy="288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Risks" displayName="Risks" ref="A4:X64" headerRowCount="1">
  <autoFilter ref="A4:X64"/>
  <tableColumns count="24">
    <tableColumn id="1" name="ID"/>
    <tableColumn id="2" name="Area"/>
    <tableColumn id="3" name="Activity or hazard"/>
    <tableColumn id="4" name="Harm that could result"/>
    <tableColumn id="5" name="Who is exposed"/>
    <tableColumn id="6" name="Existing controls"/>
    <tableColumn id="7" name="Severity (1-5)"/>
    <tableColumn id="8" name="Likelihood (1-5)"/>
    <tableColumn id="9" name="Initial risk"/>
    <tableColumn id="10" name="Initial band"/>
    <tableColumn id="11" name="Additional controls"/>
    <tableColumn id="12" name="Control level"/>
    <tableColumn id="13" name="Residual severity"/>
    <tableColumn id="14" name="Residual likelihood"/>
    <tableColumn id="15" name="Residual risk"/>
    <tableColumn id="16" name="Residual band"/>
    <tableColumn id="17" name="Risk reduction"/>
    <tableColumn id="18" name="Owner"/>
    <tableColumn id="19" name="Due date"/>
    <tableColumn id="20" name="Status"/>
    <tableColumn id="21" name="Date assessed"/>
    <tableColumn id="22" name="Review every (months)"/>
    <tableColumn id="23" name="Next review"/>
    <tableColumn id="24" name="Review status"/>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RISK ASSESSMENT REGISTER - HOW TO USE</t>
        </is>
      </c>
    </row>
    <row r="3">
      <c r="A3" s="2" t="inlineStr">
        <is>
          <t>What this workbook is</t>
        </is>
      </c>
    </row>
    <row r="4">
      <c r="A4" s="3" t="inlineStr">
        <is>
          <t>A register of workplace hazards and risks: each hazard scored for severity and likelihood before and after controls, with the hierarchy of controls level, an owner, a due date, and a review date. A summary shows where the risk is and how much the controls have reduced it.</t>
        </is>
      </c>
    </row>
    <row r="5">
      <c r="A5" s="3" t="inlineStr">
        <is>
          <t>Educational template. It supports an organization's safety planning and records. It is not legal, regulatory, or professional safety advice and does not replace your organization's safety program, applicable laws and standards, or qualified safety professionals.</t>
        </is>
      </c>
    </row>
    <row r="6">
      <c r="A6" s="2" t="inlineStr">
        <is>
          <t>Steps</t>
        </is>
      </c>
    </row>
    <row r="7">
      <c r="A7" s="3" t="inlineStr">
        <is>
          <t>1. Scales: agree the severity and likelihood scales and the band limits, and edit the yellow cells if your site uses different ones.</t>
        </is>
      </c>
    </row>
    <row r="8">
      <c r="A8" s="3" t="inlineStr">
        <is>
          <t>2. Register: list each hazard with the area, the activity, the harm, who is exposed, and the controls that exist now. Score severity and likelihood from 1 to 5. The risk score and band calculate.</t>
        </is>
      </c>
    </row>
    <row r="9">
      <c r="A9" s="3" t="inlineStr">
        <is>
          <t>3. Choose additional controls, starting with elimination and substitution, then engineering, administrative controls, and PPE last. Pick the control level, then score the residual severity and likelihood.</t>
        </is>
      </c>
    </row>
    <row r="10">
      <c r="A10" s="3" t="inlineStr">
        <is>
          <t>4. Assign an owner and a due date. Update the status. Enter the date assessed and the review interval in months, and the next review date and its status calculate.</t>
        </is>
      </c>
    </row>
    <row r="11">
      <c r="A11" s="3" t="inlineStr">
        <is>
          <t>5. Summary: read the number of risks in each band before and after the controls, the share of controls at the top three levels, and the overdue actions and reviews.</t>
        </is>
      </c>
    </row>
    <row r="12">
      <c r="A12" s="2" t="inlineStr">
        <is>
          <t>Notes</t>
        </is>
      </c>
    </row>
    <row r="13">
      <c r="A13" s="3" t="inlineStr">
        <is>
          <t>A risk matrix supports judgment and does not replace it. Assess with the people who do the work, score the worst credible harm, and verify the controls after they are in place.</t>
        </is>
      </c>
    </row>
    <row r="14">
      <c r="A14" s="3" t="inlineStr">
        <is>
          <t>The example risks come from an illustrative plant and are placeholders showing the formulas. Overwrite them. 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10" customWidth="1" min="1" max="1"/>
    <col width="60" customWidth="1" min="2" max="2"/>
    <col width="60" customWidth="1" min="3" max="3"/>
  </cols>
  <sheetData>
    <row r="1">
      <c r="A1" s="1" t="inlineStr">
        <is>
          <t>SCORING SCALES AND RISK BANDS</t>
        </is>
      </c>
    </row>
    <row r="2">
      <c r="A2" s="4" t="inlineStr">
        <is>
          <t>Severity and likelihood from 1 to 5. Agree the scales as a team, with examples for your site, and edit them to match.</t>
        </is>
      </c>
    </row>
    <row r="3" ht="32" customHeight="1">
      <c r="A3" s="5" t="inlineStr">
        <is>
          <t>Score</t>
        </is>
      </c>
      <c r="B3" s="5" t="inlineStr">
        <is>
          <t>Severity: worst credible harm</t>
        </is>
      </c>
      <c r="C3" s="5" t="inlineStr">
        <is>
          <t>Likelihood: how often it could happen</t>
        </is>
      </c>
    </row>
    <row r="4">
      <c r="A4" s="6" t="n">
        <v>1</v>
      </c>
      <c r="B4" s="6" t="inlineStr">
        <is>
          <t>Minor: first aid only</t>
        </is>
      </c>
      <c r="C4" s="6" t="inlineStr">
        <is>
          <t>Rare: not expected to happen</t>
        </is>
      </c>
    </row>
    <row r="5">
      <c r="A5" s="6" t="n">
        <v>2</v>
      </c>
      <c r="B5" s="6" t="inlineStr">
        <is>
          <t>Moderate: medical treatment, no lost time</t>
        </is>
      </c>
      <c r="C5" s="6" t="inlineStr">
        <is>
          <t>Unlikely: could happen but not expected</t>
        </is>
      </c>
    </row>
    <row r="6">
      <c r="A6" s="6" t="n">
        <v>3</v>
      </c>
      <c r="B6" s="6" t="inlineStr">
        <is>
          <t>Serious: lost time or restricted work</t>
        </is>
      </c>
      <c r="C6" s="6" t="inlineStr">
        <is>
          <t>Possible: could happen at some time</t>
        </is>
      </c>
    </row>
    <row r="7">
      <c r="A7" s="6" t="n">
        <v>4</v>
      </c>
      <c r="B7" s="6" t="inlineStr">
        <is>
          <t>Major: permanent injury or illness</t>
        </is>
      </c>
      <c r="C7" s="6" t="inlineStr">
        <is>
          <t>Likely: will probably happen</t>
        </is>
      </c>
    </row>
    <row r="8">
      <c r="A8" s="6" t="n">
        <v>5</v>
      </c>
      <c r="B8" s="6" t="inlineStr">
        <is>
          <t>Catastrophic: fatality or multiple serious injuries</t>
        </is>
      </c>
      <c r="C8" s="6" t="inlineStr">
        <is>
          <t>Almost certain: expected to happen</t>
        </is>
      </c>
    </row>
    <row r="11">
      <c r="A11" s="7" t="inlineStr">
        <is>
          <t>Risk = severity x likelihood (1 to 25).</t>
        </is>
      </c>
    </row>
    <row r="12">
      <c r="A12" s="7" t="inlineStr">
        <is>
          <t>Band limits (the highest score in each band). Change the yellow cells to match your site's risk criteria.</t>
        </is>
      </c>
    </row>
    <row r="14">
      <c r="A14" s="8" t="inlineStr">
        <is>
          <t>Low up to</t>
        </is>
      </c>
      <c r="B14" s="9" t="n">
        <v>4</v>
      </c>
    </row>
    <row r="15">
      <c r="A15" s="8" t="inlineStr">
        <is>
          <t>Medium up to</t>
        </is>
      </c>
      <c r="B15" s="9" t="n">
        <v>9</v>
      </c>
    </row>
    <row r="16">
      <c r="A16" s="8" t="inlineStr">
        <is>
          <t>High up to</t>
        </is>
      </c>
      <c r="B16" s="9" t="n">
        <v>16</v>
      </c>
    </row>
    <row r="17">
      <c r="A17" s="8" t="inlineStr">
        <is>
          <t>Extreme: any score above the High limit.</t>
        </is>
      </c>
    </row>
    <row r="19">
      <c r="A19" s="7" t="inlineStr">
        <is>
          <t>Hierarchy of controls, most to least effective: Elimination, Substitution, Engineering, Administrative, PPE.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6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14" customWidth="1" min="2" max="2"/>
    <col width="30" customWidth="1" min="3" max="3"/>
    <col width="24" customWidth="1" min="4" max="4"/>
    <col width="16" customWidth="1" min="5" max="5"/>
    <col width="30" customWidth="1" min="6" max="6"/>
    <col width="10" customWidth="1" min="7" max="7"/>
    <col width="10" customWidth="1" min="8" max="8"/>
    <col width="9" customWidth="1" min="9" max="9"/>
    <col width="11" customWidth="1" min="10" max="10"/>
    <col width="34" customWidth="1" min="11" max="11"/>
    <col width="15" customWidth="1" min="12" max="12"/>
    <col width="10" customWidth="1" min="13" max="13"/>
    <col width="10" customWidth="1" min="14" max="14"/>
    <col width="9" customWidth="1" min="15" max="15"/>
    <col width="11" customWidth="1" min="16" max="16"/>
    <col width="10" customWidth="1" min="17" max="17"/>
    <col width="14" customWidth="1" min="18" max="18"/>
    <col width="12" customWidth="1" min="19" max="19"/>
    <col width="12" customWidth="1" min="20" max="20"/>
    <col width="12" customWidth="1" min="21" max="21"/>
    <col width="10" customWidth="1" min="22" max="22"/>
    <col width="12" customWidth="1" min="23" max="23"/>
    <col width="12" customWidth="1" min="24" max="24"/>
  </cols>
  <sheetData>
    <row r="1">
      <c r="A1" s="1" t="inlineStr">
        <is>
          <t>RISK REGISTER</t>
        </is>
      </c>
    </row>
    <row r="2">
      <c r="A2" s="4" t="inlineStr">
        <is>
          <t>Score severity and likelihood from 1 (low) to 5 (high). Example rows are placeholders.</t>
        </is>
      </c>
    </row>
    <row r="4" ht="48" customHeight="1">
      <c r="A4" s="5" t="inlineStr">
        <is>
          <t>ID</t>
        </is>
      </c>
      <c r="B4" s="5" t="inlineStr">
        <is>
          <t>Area</t>
        </is>
      </c>
      <c r="C4" s="5" t="inlineStr">
        <is>
          <t>Activity or hazard</t>
        </is>
      </c>
      <c r="D4" s="5" t="inlineStr">
        <is>
          <t>Harm that could result</t>
        </is>
      </c>
      <c r="E4" s="5" t="inlineStr">
        <is>
          <t>Who is exposed</t>
        </is>
      </c>
      <c r="F4" s="5" t="inlineStr">
        <is>
          <t>Existing controls</t>
        </is>
      </c>
      <c r="G4" s="5" t="inlineStr">
        <is>
          <t>Severity (1-5)</t>
        </is>
      </c>
      <c r="H4" s="5" t="inlineStr">
        <is>
          <t>Likelihood (1-5)</t>
        </is>
      </c>
      <c r="I4" s="5" t="inlineStr">
        <is>
          <t>Initial risk</t>
        </is>
      </c>
      <c r="J4" s="5" t="inlineStr">
        <is>
          <t>Initial band</t>
        </is>
      </c>
      <c r="K4" s="5" t="inlineStr">
        <is>
          <t>Additional controls</t>
        </is>
      </c>
      <c r="L4" s="5" t="inlineStr">
        <is>
          <t>Control level</t>
        </is>
      </c>
      <c r="M4" s="5" t="inlineStr">
        <is>
          <t>Residual severity</t>
        </is>
      </c>
      <c r="N4" s="5" t="inlineStr">
        <is>
          <t>Residual likelihood</t>
        </is>
      </c>
      <c r="O4" s="5" t="inlineStr">
        <is>
          <t>Residual risk</t>
        </is>
      </c>
      <c r="P4" s="5" t="inlineStr">
        <is>
          <t>Residual band</t>
        </is>
      </c>
      <c r="Q4" s="5" t="inlineStr">
        <is>
          <t>Risk reduction</t>
        </is>
      </c>
      <c r="R4" s="5" t="inlineStr">
        <is>
          <t>Owner</t>
        </is>
      </c>
      <c r="S4" s="5" t="inlineStr">
        <is>
          <t>Due date</t>
        </is>
      </c>
      <c r="T4" s="5" t="inlineStr">
        <is>
          <t>Status</t>
        </is>
      </c>
      <c r="U4" s="5" t="inlineStr">
        <is>
          <t>Date assessed</t>
        </is>
      </c>
      <c r="V4" s="5" t="inlineStr">
        <is>
          <t>Review every (months)</t>
        </is>
      </c>
      <c r="W4" s="5" t="inlineStr">
        <is>
          <t>Next review</t>
        </is>
      </c>
      <c r="X4" s="5" t="inlineStr">
        <is>
          <t>Review status</t>
        </is>
      </c>
    </row>
    <row r="5">
      <c r="A5" s="10" t="inlineStr">
        <is>
          <t>R-01</t>
        </is>
      </c>
      <c r="B5" s="10" t="inlineStr">
        <is>
          <t>Press line</t>
        </is>
      </c>
      <c r="C5" s="10" t="inlineStr">
        <is>
          <t>Press closes on the operator's hands</t>
        </is>
      </c>
      <c r="D5" s="10" t="inlineStr">
        <is>
          <t>Crushing injury</t>
        </is>
      </c>
      <c r="E5" s="10" t="inlineStr">
        <is>
          <t>Operators</t>
        </is>
      </c>
      <c r="F5" s="10" t="n"/>
      <c r="G5" s="10" t="n">
        <v>5</v>
      </c>
      <c r="H5" s="10" t="n">
        <v>3</v>
      </c>
      <c r="I5" s="11">
        <f>IF(OR(G5="",H5=""),"",G5*H5)</f>
        <v/>
      </c>
      <c r="J5" s="11">
        <f>IF(I5="","",IF(I5&lt;=Scales!$B$14,"Low",IF(I5&lt;=Scales!$B$15,"Medium",IF(I5&lt;=Scales!$B$16,"High","Extreme"))))</f>
        <v/>
      </c>
      <c r="K5" s="10" t="inlineStr">
        <is>
          <t>Light curtain and two-hand control</t>
        </is>
      </c>
      <c r="L5" s="10" t="inlineStr">
        <is>
          <t>Engineering</t>
        </is>
      </c>
      <c r="M5" s="10" t="n">
        <v>5</v>
      </c>
      <c r="N5" s="10" t="n">
        <v>1</v>
      </c>
      <c r="O5" s="11">
        <f>IF(OR(M5="",N5=""),"",M5*N5)</f>
        <v/>
      </c>
      <c r="P5" s="11">
        <f>IF(O5="","",IF(O5&lt;=Scales!$B$14,"Low",IF(O5&lt;=Scales!$B$15,"Medium",IF(O5&lt;=Scales!$B$16,"High","Extreme"))))</f>
        <v/>
      </c>
      <c r="Q5" s="12">
        <f>IF(OR(I5="",O5=""),"",1-O5/I5)</f>
        <v/>
      </c>
      <c r="R5" s="10" t="inlineStr">
        <is>
          <t>Supervisor</t>
        </is>
      </c>
      <c r="S5" s="13" t="n">
        <v>46387</v>
      </c>
      <c r="T5" s="10" t="inlineStr">
        <is>
          <t>Open</t>
        </is>
      </c>
      <c r="U5" s="13" t="n">
        <v>46300</v>
      </c>
      <c r="V5" s="10" t="n">
        <v>12</v>
      </c>
      <c r="W5" s="14">
        <f>IF(OR(U5="",V5=""),"",EDATE(U5,V5))</f>
        <v/>
      </c>
      <c r="X5" s="11">
        <f>IF(W5="","",IF(W5&lt;TODAY(),"Overdue","OK"))</f>
        <v/>
      </c>
    </row>
    <row r="6">
      <c r="A6" s="10" t="inlineStr">
        <is>
          <t>R-02</t>
        </is>
      </c>
      <c r="B6" s="10" t="inlineStr">
        <is>
          <t>Shipping dock</t>
        </is>
      </c>
      <c r="C6" s="10" t="inlineStr">
        <is>
          <t>Forklift and pedestrian conflict</t>
        </is>
      </c>
      <c r="D6" s="10" t="inlineStr">
        <is>
          <t>Struck-by injury</t>
        </is>
      </c>
      <c r="E6" s="10" t="inlineStr">
        <is>
          <t>Operators</t>
        </is>
      </c>
      <c r="F6" s="10" t="n"/>
      <c r="G6" s="10" t="n">
        <v>5</v>
      </c>
      <c r="H6" s="10" t="n">
        <v>3</v>
      </c>
      <c r="I6" s="11">
        <f>IF(OR(G6="",H6=""),"",G6*H6)</f>
        <v/>
      </c>
      <c r="J6" s="11">
        <f>IF(I6="","",IF(I6&lt;=Scales!$B$14,"Low",IF(I6&lt;=Scales!$B$15,"Medium",IF(I6&lt;=Scales!$B$16,"High","Extreme"))))</f>
        <v/>
      </c>
      <c r="K6" s="10" t="inlineStr">
        <is>
          <t>Physical barriers and a separate pedestrian walkway</t>
        </is>
      </c>
      <c r="L6" s="10" t="inlineStr">
        <is>
          <t>Engineering</t>
        </is>
      </c>
      <c r="M6" s="10" t="n">
        <v>5</v>
      </c>
      <c r="N6" s="10" t="n">
        <v>1</v>
      </c>
      <c r="O6" s="11">
        <f>IF(OR(M6="",N6=""),"",M6*N6)</f>
        <v/>
      </c>
      <c r="P6" s="11">
        <f>IF(O6="","",IF(O6&lt;=Scales!$B$14,"Low",IF(O6&lt;=Scales!$B$15,"Medium",IF(O6&lt;=Scales!$B$16,"High","Extreme"))))</f>
        <v/>
      </c>
      <c r="Q6" s="12">
        <f>IF(OR(I6="",O6=""),"",1-O6/I6)</f>
        <v/>
      </c>
      <c r="R6" s="10" t="inlineStr">
        <is>
          <t>Supervisor</t>
        </is>
      </c>
      <c r="S6" s="13" t="n">
        <v>46387</v>
      </c>
      <c r="T6" s="10" t="inlineStr">
        <is>
          <t>Open</t>
        </is>
      </c>
      <c r="U6" s="13" t="n">
        <v>46300</v>
      </c>
      <c r="V6" s="10" t="n">
        <v>12</v>
      </c>
      <c r="W6" s="14">
        <f>IF(OR(U6="",V6=""),"",EDATE(U6,V6))</f>
        <v/>
      </c>
      <c r="X6" s="11">
        <f>IF(W6="","",IF(W6&lt;TODAY(),"Overdue","OK"))</f>
        <v/>
      </c>
    </row>
    <row r="7">
      <c r="A7" s="10" t="inlineStr">
        <is>
          <t>R-03</t>
        </is>
      </c>
      <c r="B7" s="10" t="inlineStr">
        <is>
          <t>Machining</t>
        </is>
      </c>
      <c r="C7" s="10" t="inlineStr">
        <is>
          <t>Unexpected start-up during maintenance</t>
        </is>
      </c>
      <c r="D7" s="10" t="inlineStr">
        <is>
          <t>Crushing or amputation</t>
        </is>
      </c>
      <c r="E7" s="10" t="inlineStr">
        <is>
          <t>Operators</t>
        </is>
      </c>
      <c r="F7" s="10" t="n"/>
      <c r="G7" s="10" t="n">
        <v>5</v>
      </c>
      <c r="H7" s="10" t="n">
        <v>2</v>
      </c>
      <c r="I7" s="11">
        <f>IF(OR(G7="",H7=""),"",G7*H7)</f>
        <v/>
      </c>
      <c r="J7" s="11">
        <f>IF(I7="","",IF(I7&lt;=Scales!$B$14,"Low",IF(I7&lt;=Scales!$B$15,"Medium",IF(I7&lt;=Scales!$B$16,"High","Extreme"))))</f>
        <v/>
      </c>
      <c r="K7" s="10" t="inlineStr">
        <is>
          <t>Lockout/tagout procedure and audits</t>
        </is>
      </c>
      <c r="L7" s="10" t="inlineStr">
        <is>
          <t>Administrative</t>
        </is>
      </c>
      <c r="M7" s="10" t="n">
        <v>5</v>
      </c>
      <c r="N7" s="10" t="n">
        <v>1</v>
      </c>
      <c r="O7" s="11">
        <f>IF(OR(M7="",N7=""),"",M7*N7)</f>
        <v/>
      </c>
      <c r="P7" s="11">
        <f>IF(O7="","",IF(O7&lt;=Scales!$B$14,"Low",IF(O7&lt;=Scales!$B$15,"Medium",IF(O7&lt;=Scales!$B$16,"High","Extreme"))))</f>
        <v/>
      </c>
      <c r="Q7" s="12">
        <f>IF(OR(I7="",O7=""),"",1-O7/I7)</f>
        <v/>
      </c>
      <c r="R7" s="10" t="inlineStr">
        <is>
          <t>Supervisor</t>
        </is>
      </c>
      <c r="S7" s="13" t="n">
        <v>46387</v>
      </c>
      <c r="T7" s="10" t="inlineStr">
        <is>
          <t>Open</t>
        </is>
      </c>
      <c r="U7" s="13" t="n">
        <v>46300</v>
      </c>
      <c r="V7" s="10" t="n">
        <v>12</v>
      </c>
      <c r="W7" s="14">
        <f>IF(OR(U7="",V7=""),"",EDATE(U7,V7))</f>
        <v/>
      </c>
      <c r="X7" s="11">
        <f>IF(W7="","",IF(W7&lt;TODAY(),"Overdue","OK"))</f>
        <v/>
      </c>
    </row>
    <row r="8">
      <c r="A8" s="10" t="inlineStr">
        <is>
          <t>R-04</t>
        </is>
      </c>
      <c r="B8" s="10" t="inlineStr">
        <is>
          <t>Assembly</t>
        </is>
      </c>
      <c r="C8" s="10" t="inlineStr">
        <is>
          <t>Manual lifting of 25 kg parts</t>
        </is>
      </c>
      <c r="D8" s="10" t="inlineStr">
        <is>
          <t>Back injury</t>
        </is>
      </c>
      <c r="E8" s="10" t="inlineStr">
        <is>
          <t>Operators</t>
        </is>
      </c>
      <c r="F8" s="10" t="n"/>
      <c r="G8" s="10" t="n">
        <v>3</v>
      </c>
      <c r="H8" s="10" t="n">
        <v>4</v>
      </c>
      <c r="I8" s="11">
        <f>IF(OR(G8="",H8=""),"",G8*H8)</f>
        <v/>
      </c>
      <c r="J8" s="11">
        <f>IF(I8="","",IF(I8&lt;=Scales!$B$14,"Low",IF(I8&lt;=Scales!$B$15,"Medium",IF(I8&lt;=Scales!$B$16,"High","Extreme"))))</f>
        <v/>
      </c>
      <c r="K8" s="10" t="inlineStr">
        <is>
          <t>Lift assists and a lifting height standard</t>
        </is>
      </c>
      <c r="L8" s="10" t="inlineStr">
        <is>
          <t>Engineering</t>
        </is>
      </c>
      <c r="M8" s="10" t="n">
        <v>3</v>
      </c>
      <c r="N8" s="10" t="n">
        <v>2</v>
      </c>
      <c r="O8" s="11">
        <f>IF(OR(M8="",N8=""),"",M8*N8)</f>
        <v/>
      </c>
      <c r="P8" s="11">
        <f>IF(O8="","",IF(O8&lt;=Scales!$B$14,"Low",IF(O8&lt;=Scales!$B$15,"Medium",IF(O8&lt;=Scales!$B$16,"High","Extreme"))))</f>
        <v/>
      </c>
      <c r="Q8" s="12">
        <f>IF(OR(I8="",O8=""),"",1-O8/I8)</f>
        <v/>
      </c>
      <c r="R8" s="10" t="inlineStr">
        <is>
          <t>Supervisor</t>
        </is>
      </c>
      <c r="S8" s="13" t="n">
        <v>46387</v>
      </c>
      <c r="T8" s="10" t="inlineStr">
        <is>
          <t>Open</t>
        </is>
      </c>
      <c r="U8" s="13" t="n">
        <v>46300</v>
      </c>
      <c r="V8" s="10" t="n">
        <v>12</v>
      </c>
      <c r="W8" s="14">
        <f>IF(OR(U8="",V8=""),"",EDATE(U8,V8))</f>
        <v/>
      </c>
      <c r="X8" s="11">
        <f>IF(W8="","",IF(W8&lt;TODAY(),"Overdue","OK"))</f>
        <v/>
      </c>
    </row>
    <row r="9">
      <c r="A9" s="10" t="inlineStr">
        <is>
          <t>R-05</t>
        </is>
      </c>
      <c r="B9" s="10" t="inlineStr">
        <is>
          <t>Parts washing</t>
        </is>
      </c>
      <c r="C9" s="10" t="inlineStr">
        <is>
          <t>Solvent vapor in the parts washer</t>
        </is>
      </c>
      <c r="D9" s="10" t="inlineStr">
        <is>
          <t>Respiratory irritation</t>
        </is>
      </c>
      <c r="E9" s="10" t="inlineStr">
        <is>
          <t>Operators</t>
        </is>
      </c>
      <c r="F9" s="10" t="n"/>
      <c r="G9" s="10" t="n">
        <v>3</v>
      </c>
      <c r="H9" s="10" t="n">
        <v>3</v>
      </c>
      <c r="I9" s="11">
        <f>IF(OR(G9="",H9=""),"",G9*H9)</f>
        <v/>
      </c>
      <c r="J9" s="11">
        <f>IF(I9="","",IF(I9&lt;=Scales!$B$14,"Low",IF(I9&lt;=Scales!$B$15,"Medium",IF(I9&lt;=Scales!$B$16,"High","Extreme"))))</f>
        <v/>
      </c>
      <c r="K9" s="10" t="inlineStr">
        <is>
          <t>Substitute a low-VOC cleaner; local exhaust</t>
        </is>
      </c>
      <c r="L9" s="10" t="inlineStr">
        <is>
          <t>Substitution</t>
        </is>
      </c>
      <c r="M9" s="10" t="n">
        <v>2</v>
      </c>
      <c r="N9" s="10" t="n">
        <v>2</v>
      </c>
      <c r="O9" s="11">
        <f>IF(OR(M9="",N9=""),"",M9*N9)</f>
        <v/>
      </c>
      <c r="P9" s="11">
        <f>IF(O9="","",IF(O9&lt;=Scales!$B$14,"Low",IF(O9&lt;=Scales!$B$15,"Medium",IF(O9&lt;=Scales!$B$16,"High","Extreme"))))</f>
        <v/>
      </c>
      <c r="Q9" s="12">
        <f>IF(OR(I9="",O9=""),"",1-O9/I9)</f>
        <v/>
      </c>
      <c r="R9" s="10" t="inlineStr">
        <is>
          <t>Supervisor</t>
        </is>
      </c>
      <c r="S9" s="13" t="n">
        <v>46387</v>
      </c>
      <c r="T9" s="10" t="inlineStr">
        <is>
          <t>Open</t>
        </is>
      </c>
      <c r="U9" s="13" t="n">
        <v>46300</v>
      </c>
      <c r="V9" s="10" t="n">
        <v>12</v>
      </c>
      <c r="W9" s="14">
        <f>IF(OR(U9="",V9=""),"",EDATE(U9,V9))</f>
        <v/>
      </c>
      <c r="X9" s="11">
        <f>IF(W9="","",IF(W9&lt;TODAY(),"Overdue","OK"))</f>
        <v/>
      </c>
    </row>
    <row r="10">
      <c r="A10" s="10" t="inlineStr">
        <is>
          <t>R-06</t>
        </is>
      </c>
      <c r="B10" s="10" t="inlineStr">
        <is>
          <t>Cutting</t>
        </is>
      </c>
      <c r="C10" s="10" t="inlineStr">
        <is>
          <t>Noise above the action level at the saws</t>
        </is>
      </c>
      <c r="D10" s="10" t="inlineStr">
        <is>
          <t>Hearing loss</t>
        </is>
      </c>
      <c r="E10" s="10" t="inlineStr">
        <is>
          <t>Operators</t>
        </is>
      </c>
      <c r="F10" s="10" t="n"/>
      <c r="G10" s="10" t="n">
        <v>3</v>
      </c>
      <c r="H10" s="10" t="n">
        <v>4</v>
      </c>
      <c r="I10" s="11">
        <f>IF(OR(G10="",H10=""),"",G10*H10)</f>
        <v/>
      </c>
      <c r="J10" s="11">
        <f>IF(I10="","",IF(I10&lt;=Scales!$B$14,"Low",IF(I10&lt;=Scales!$B$15,"Medium",IF(I10&lt;=Scales!$B$16,"High","Extreme"))))</f>
        <v/>
      </c>
      <c r="K10" s="10" t="inlineStr">
        <is>
          <t>Quieter blades and enclosures; hearing protection</t>
        </is>
      </c>
      <c r="L10" s="10" t="inlineStr">
        <is>
          <t>Engineering</t>
        </is>
      </c>
      <c r="M10" s="10" t="n">
        <v>3</v>
      </c>
      <c r="N10" s="10" t="n">
        <v>2</v>
      </c>
      <c r="O10" s="11">
        <f>IF(OR(M10="",N10=""),"",M10*N10)</f>
        <v/>
      </c>
      <c r="P10" s="11">
        <f>IF(O10="","",IF(O10&lt;=Scales!$B$14,"Low",IF(O10&lt;=Scales!$B$15,"Medium",IF(O10&lt;=Scales!$B$16,"High","Extreme"))))</f>
        <v/>
      </c>
      <c r="Q10" s="12">
        <f>IF(OR(I10="",O10=""),"",1-O10/I10)</f>
        <v/>
      </c>
      <c r="R10" s="10" t="inlineStr">
        <is>
          <t>Supervisor</t>
        </is>
      </c>
      <c r="S10" s="13" t="n">
        <v>46387</v>
      </c>
      <c r="T10" s="10" t="inlineStr">
        <is>
          <t>Open</t>
        </is>
      </c>
      <c r="U10" s="13" t="n">
        <v>46300</v>
      </c>
      <c r="V10" s="10" t="n">
        <v>12</v>
      </c>
      <c r="W10" s="14">
        <f>IF(OR(U10="",V10=""),"",EDATE(U10,V10))</f>
        <v/>
      </c>
      <c r="X10" s="11">
        <f>IF(W10="","",IF(W10&lt;TODAY(),"Overdue","OK"))</f>
        <v/>
      </c>
    </row>
    <row r="11">
      <c r="A11" s="10" t="inlineStr">
        <is>
          <t>R-07</t>
        </is>
      </c>
      <c r="B11" s="10" t="inlineStr">
        <is>
          <t>Parts washing</t>
        </is>
      </c>
      <c r="C11" s="10" t="inlineStr">
        <is>
          <t>Wet floor at the wash station</t>
        </is>
      </c>
      <c r="D11" s="10" t="inlineStr">
        <is>
          <t>Slip and fall injury</t>
        </is>
      </c>
      <c r="E11" s="10" t="inlineStr">
        <is>
          <t>Operators</t>
        </is>
      </c>
      <c r="F11" s="10" t="n"/>
      <c r="G11" s="10" t="n">
        <v>2</v>
      </c>
      <c r="H11" s="10" t="n">
        <v>4</v>
      </c>
      <c r="I11" s="11">
        <f>IF(OR(G11="",H11=""),"",G11*H11)</f>
        <v/>
      </c>
      <c r="J11" s="11">
        <f>IF(I11="","",IF(I11&lt;=Scales!$B$14,"Low",IF(I11&lt;=Scales!$B$15,"Medium",IF(I11&lt;=Scales!$B$16,"High","Extreme"))))</f>
        <v/>
      </c>
      <c r="K11" s="10" t="inlineStr">
        <is>
          <t>Drainage and non-slip flooring; spill procedure</t>
        </is>
      </c>
      <c r="L11" s="10" t="inlineStr">
        <is>
          <t>Engineering</t>
        </is>
      </c>
      <c r="M11" s="10" t="n">
        <v>2</v>
      </c>
      <c r="N11" s="10" t="n">
        <v>2</v>
      </c>
      <c r="O11" s="11">
        <f>IF(OR(M11="",N11=""),"",M11*N11)</f>
        <v/>
      </c>
      <c r="P11" s="11">
        <f>IF(O11="","",IF(O11&lt;=Scales!$B$14,"Low",IF(O11&lt;=Scales!$B$15,"Medium",IF(O11&lt;=Scales!$B$16,"High","Extreme"))))</f>
        <v/>
      </c>
      <c r="Q11" s="12">
        <f>IF(OR(I11="",O11=""),"",1-O11/I11)</f>
        <v/>
      </c>
      <c r="R11" s="10" t="inlineStr">
        <is>
          <t>Supervisor</t>
        </is>
      </c>
      <c r="S11" s="13" t="n">
        <v>46387</v>
      </c>
      <c r="T11" s="10" t="inlineStr">
        <is>
          <t>Open</t>
        </is>
      </c>
      <c r="U11" s="13" t="n">
        <v>46300</v>
      </c>
      <c r="V11" s="10" t="n">
        <v>12</v>
      </c>
      <c r="W11" s="14">
        <f>IF(OR(U11="",V11=""),"",EDATE(U11,V11))</f>
        <v/>
      </c>
      <c r="X11" s="11">
        <f>IF(W11="","",IF(W11&lt;TODAY(),"Overdue","OK"))</f>
        <v/>
      </c>
    </row>
    <row r="12">
      <c r="A12" s="10" t="inlineStr">
        <is>
          <t>R-08</t>
        </is>
      </c>
      <c r="B12" s="10" t="inlineStr">
        <is>
          <t>Weld cell</t>
        </is>
      </c>
      <c r="C12" s="10" t="inlineStr">
        <is>
          <t>Welding fume</t>
        </is>
      </c>
      <c r="D12" s="10" t="inlineStr">
        <is>
          <t>Respiratory harm</t>
        </is>
      </c>
      <c r="E12" s="10" t="inlineStr">
        <is>
          <t>Operators</t>
        </is>
      </c>
      <c r="F12" s="10" t="n"/>
      <c r="G12" s="10" t="n">
        <v>4</v>
      </c>
      <c r="H12" s="10" t="n">
        <v>3</v>
      </c>
      <c r="I12" s="11">
        <f>IF(OR(G12="",H12=""),"",G12*H12)</f>
        <v/>
      </c>
      <c r="J12" s="11">
        <f>IF(I12="","",IF(I12&lt;=Scales!$B$14,"Low",IF(I12&lt;=Scales!$B$15,"Medium",IF(I12&lt;=Scales!$B$16,"High","Extreme"))))</f>
        <v/>
      </c>
      <c r="K12" s="10" t="inlineStr">
        <is>
          <t>Fume extraction at the source</t>
        </is>
      </c>
      <c r="L12" s="10" t="inlineStr">
        <is>
          <t>Engineering</t>
        </is>
      </c>
      <c r="M12" s="10" t="n">
        <v>4</v>
      </c>
      <c r="N12" s="10" t="n">
        <v>1</v>
      </c>
      <c r="O12" s="11">
        <f>IF(OR(M12="",N12=""),"",M12*N12)</f>
        <v/>
      </c>
      <c r="P12" s="11">
        <f>IF(O12="","",IF(O12&lt;=Scales!$B$14,"Low",IF(O12&lt;=Scales!$B$15,"Medium",IF(O12&lt;=Scales!$B$16,"High","Extreme"))))</f>
        <v/>
      </c>
      <c r="Q12" s="12">
        <f>IF(OR(I12="",O12=""),"",1-O12/I12)</f>
        <v/>
      </c>
      <c r="R12" s="10" t="inlineStr">
        <is>
          <t>Supervisor</t>
        </is>
      </c>
      <c r="S12" s="13" t="n">
        <v>46387</v>
      </c>
      <c r="T12" s="10" t="inlineStr">
        <is>
          <t>Open</t>
        </is>
      </c>
      <c r="U12" s="13" t="n">
        <v>46300</v>
      </c>
      <c r="V12" s="10" t="n">
        <v>12</v>
      </c>
      <c r="W12" s="14">
        <f>IF(OR(U12="",V12=""),"",EDATE(U12,V12))</f>
        <v/>
      </c>
      <c r="X12" s="11">
        <f>IF(W12="","",IF(W12&lt;TODAY(),"Overdue","OK"))</f>
        <v/>
      </c>
    </row>
    <row r="13">
      <c r="A13" s="10" t="n"/>
      <c r="B13" s="10" t="n"/>
      <c r="C13" s="10" t="n"/>
      <c r="D13" s="10" t="n"/>
      <c r="E13" s="10" t="n"/>
      <c r="F13" s="10" t="n"/>
      <c r="G13" s="10" t="n"/>
      <c r="H13" s="10" t="n"/>
      <c r="I13" s="11">
        <f>IF(OR(G13="",H13=""),"",G13*H13)</f>
        <v/>
      </c>
      <c r="J13" s="11">
        <f>IF(I13="","",IF(I13&lt;=Scales!$B$14,"Low",IF(I13&lt;=Scales!$B$15,"Medium",IF(I13&lt;=Scales!$B$16,"High","Extreme"))))</f>
        <v/>
      </c>
      <c r="K13" s="10" t="n"/>
      <c r="L13" s="10" t="n"/>
      <c r="M13" s="10" t="n"/>
      <c r="N13" s="10" t="n"/>
      <c r="O13" s="11">
        <f>IF(OR(M13="",N13=""),"",M13*N13)</f>
        <v/>
      </c>
      <c r="P13" s="11">
        <f>IF(O13="","",IF(O13&lt;=Scales!$B$14,"Low",IF(O13&lt;=Scales!$B$15,"Medium",IF(O13&lt;=Scales!$B$16,"High","Extreme"))))</f>
        <v/>
      </c>
      <c r="Q13" s="12">
        <f>IF(OR(I13="",O13=""),"",1-O13/I13)</f>
        <v/>
      </c>
      <c r="R13" s="10" t="n"/>
      <c r="S13" s="13" t="n"/>
      <c r="T13" s="10" t="n"/>
      <c r="U13" s="13" t="n"/>
      <c r="V13" s="10" t="n"/>
      <c r="W13" s="14">
        <f>IF(OR(U13="",V13=""),"",EDATE(U13,V13))</f>
        <v/>
      </c>
      <c r="X13" s="11">
        <f>IF(W13="","",IF(W13&lt;TODAY(),"Overdue","OK"))</f>
        <v/>
      </c>
    </row>
    <row r="14">
      <c r="A14" s="10" t="n"/>
      <c r="B14" s="10" t="n"/>
      <c r="C14" s="10" t="n"/>
      <c r="D14" s="10" t="n"/>
      <c r="E14" s="10" t="n"/>
      <c r="F14" s="10" t="n"/>
      <c r="G14" s="10" t="n"/>
      <c r="H14" s="10" t="n"/>
      <c r="I14" s="11">
        <f>IF(OR(G14="",H14=""),"",G14*H14)</f>
        <v/>
      </c>
      <c r="J14" s="11">
        <f>IF(I14="","",IF(I14&lt;=Scales!$B$14,"Low",IF(I14&lt;=Scales!$B$15,"Medium",IF(I14&lt;=Scales!$B$16,"High","Extreme"))))</f>
        <v/>
      </c>
      <c r="K14" s="10" t="n"/>
      <c r="L14" s="10" t="n"/>
      <c r="M14" s="10" t="n"/>
      <c r="N14" s="10" t="n"/>
      <c r="O14" s="11">
        <f>IF(OR(M14="",N14=""),"",M14*N14)</f>
        <v/>
      </c>
      <c r="P14" s="11">
        <f>IF(O14="","",IF(O14&lt;=Scales!$B$14,"Low",IF(O14&lt;=Scales!$B$15,"Medium",IF(O14&lt;=Scales!$B$16,"High","Extreme"))))</f>
        <v/>
      </c>
      <c r="Q14" s="12">
        <f>IF(OR(I14="",O14=""),"",1-O14/I14)</f>
        <v/>
      </c>
      <c r="R14" s="10" t="n"/>
      <c r="S14" s="13" t="n"/>
      <c r="T14" s="10" t="n"/>
      <c r="U14" s="13" t="n"/>
      <c r="V14" s="10" t="n"/>
      <c r="W14" s="14">
        <f>IF(OR(U14="",V14=""),"",EDATE(U14,V14))</f>
        <v/>
      </c>
      <c r="X14" s="11">
        <f>IF(W14="","",IF(W14&lt;TODAY(),"Overdue","OK"))</f>
        <v/>
      </c>
    </row>
    <row r="15">
      <c r="A15" s="10" t="n"/>
      <c r="B15" s="10" t="n"/>
      <c r="C15" s="10" t="n"/>
      <c r="D15" s="10" t="n"/>
      <c r="E15" s="10" t="n"/>
      <c r="F15" s="10" t="n"/>
      <c r="G15" s="10" t="n"/>
      <c r="H15" s="10" t="n"/>
      <c r="I15" s="11">
        <f>IF(OR(G15="",H15=""),"",G15*H15)</f>
        <v/>
      </c>
      <c r="J15" s="11">
        <f>IF(I15="","",IF(I15&lt;=Scales!$B$14,"Low",IF(I15&lt;=Scales!$B$15,"Medium",IF(I15&lt;=Scales!$B$16,"High","Extreme"))))</f>
        <v/>
      </c>
      <c r="K15" s="10" t="n"/>
      <c r="L15" s="10" t="n"/>
      <c r="M15" s="10" t="n"/>
      <c r="N15" s="10" t="n"/>
      <c r="O15" s="11">
        <f>IF(OR(M15="",N15=""),"",M15*N15)</f>
        <v/>
      </c>
      <c r="P15" s="11">
        <f>IF(O15="","",IF(O15&lt;=Scales!$B$14,"Low",IF(O15&lt;=Scales!$B$15,"Medium",IF(O15&lt;=Scales!$B$16,"High","Extreme"))))</f>
        <v/>
      </c>
      <c r="Q15" s="12">
        <f>IF(OR(I15="",O15=""),"",1-O15/I15)</f>
        <v/>
      </c>
      <c r="R15" s="10" t="n"/>
      <c r="S15" s="13" t="n"/>
      <c r="T15" s="10" t="n"/>
      <c r="U15" s="13" t="n"/>
      <c r="V15" s="10" t="n"/>
      <c r="W15" s="14">
        <f>IF(OR(U15="",V15=""),"",EDATE(U15,V15))</f>
        <v/>
      </c>
      <c r="X15" s="11">
        <f>IF(W15="","",IF(W15&lt;TODAY(),"Overdue","OK"))</f>
        <v/>
      </c>
    </row>
    <row r="16">
      <c r="A16" s="10" t="n"/>
      <c r="B16" s="10" t="n"/>
      <c r="C16" s="10" t="n"/>
      <c r="D16" s="10" t="n"/>
      <c r="E16" s="10" t="n"/>
      <c r="F16" s="10" t="n"/>
      <c r="G16" s="10" t="n"/>
      <c r="H16" s="10" t="n"/>
      <c r="I16" s="11">
        <f>IF(OR(G16="",H16=""),"",G16*H16)</f>
        <v/>
      </c>
      <c r="J16" s="11">
        <f>IF(I16="","",IF(I16&lt;=Scales!$B$14,"Low",IF(I16&lt;=Scales!$B$15,"Medium",IF(I16&lt;=Scales!$B$16,"High","Extreme"))))</f>
        <v/>
      </c>
      <c r="K16" s="10" t="n"/>
      <c r="L16" s="10" t="n"/>
      <c r="M16" s="10" t="n"/>
      <c r="N16" s="10" t="n"/>
      <c r="O16" s="11">
        <f>IF(OR(M16="",N16=""),"",M16*N16)</f>
        <v/>
      </c>
      <c r="P16" s="11">
        <f>IF(O16="","",IF(O16&lt;=Scales!$B$14,"Low",IF(O16&lt;=Scales!$B$15,"Medium",IF(O16&lt;=Scales!$B$16,"High","Extreme"))))</f>
        <v/>
      </c>
      <c r="Q16" s="12">
        <f>IF(OR(I16="",O16=""),"",1-O16/I16)</f>
        <v/>
      </c>
      <c r="R16" s="10" t="n"/>
      <c r="S16" s="13" t="n"/>
      <c r="T16" s="10" t="n"/>
      <c r="U16" s="13" t="n"/>
      <c r="V16" s="10" t="n"/>
      <c r="W16" s="14">
        <f>IF(OR(U16="",V16=""),"",EDATE(U16,V16))</f>
        <v/>
      </c>
      <c r="X16" s="11">
        <f>IF(W16="","",IF(W16&lt;TODAY(),"Overdue","OK"))</f>
        <v/>
      </c>
    </row>
    <row r="17">
      <c r="A17" s="10" t="n"/>
      <c r="B17" s="10" t="n"/>
      <c r="C17" s="10" t="n"/>
      <c r="D17" s="10" t="n"/>
      <c r="E17" s="10" t="n"/>
      <c r="F17" s="10" t="n"/>
      <c r="G17" s="10" t="n"/>
      <c r="H17" s="10" t="n"/>
      <c r="I17" s="11">
        <f>IF(OR(G17="",H17=""),"",G17*H17)</f>
        <v/>
      </c>
      <c r="J17" s="11">
        <f>IF(I17="","",IF(I17&lt;=Scales!$B$14,"Low",IF(I17&lt;=Scales!$B$15,"Medium",IF(I17&lt;=Scales!$B$16,"High","Extreme"))))</f>
        <v/>
      </c>
      <c r="K17" s="10" t="n"/>
      <c r="L17" s="10" t="n"/>
      <c r="M17" s="10" t="n"/>
      <c r="N17" s="10" t="n"/>
      <c r="O17" s="11">
        <f>IF(OR(M17="",N17=""),"",M17*N17)</f>
        <v/>
      </c>
      <c r="P17" s="11">
        <f>IF(O17="","",IF(O17&lt;=Scales!$B$14,"Low",IF(O17&lt;=Scales!$B$15,"Medium",IF(O17&lt;=Scales!$B$16,"High","Extreme"))))</f>
        <v/>
      </c>
      <c r="Q17" s="12">
        <f>IF(OR(I17="",O17=""),"",1-O17/I17)</f>
        <v/>
      </c>
      <c r="R17" s="10" t="n"/>
      <c r="S17" s="13" t="n"/>
      <c r="T17" s="10" t="n"/>
      <c r="U17" s="13" t="n"/>
      <c r="V17" s="10" t="n"/>
      <c r="W17" s="14">
        <f>IF(OR(U17="",V17=""),"",EDATE(U17,V17))</f>
        <v/>
      </c>
      <c r="X17" s="11">
        <f>IF(W17="","",IF(W17&lt;TODAY(),"Overdue","OK"))</f>
        <v/>
      </c>
    </row>
    <row r="18">
      <c r="A18" s="10" t="n"/>
      <c r="B18" s="10" t="n"/>
      <c r="C18" s="10" t="n"/>
      <c r="D18" s="10" t="n"/>
      <c r="E18" s="10" t="n"/>
      <c r="F18" s="10" t="n"/>
      <c r="G18" s="10" t="n"/>
      <c r="H18" s="10" t="n"/>
      <c r="I18" s="11">
        <f>IF(OR(G18="",H18=""),"",G18*H18)</f>
        <v/>
      </c>
      <c r="J18" s="11">
        <f>IF(I18="","",IF(I18&lt;=Scales!$B$14,"Low",IF(I18&lt;=Scales!$B$15,"Medium",IF(I18&lt;=Scales!$B$16,"High","Extreme"))))</f>
        <v/>
      </c>
      <c r="K18" s="10" t="n"/>
      <c r="L18" s="10" t="n"/>
      <c r="M18" s="10" t="n"/>
      <c r="N18" s="10" t="n"/>
      <c r="O18" s="11">
        <f>IF(OR(M18="",N18=""),"",M18*N18)</f>
        <v/>
      </c>
      <c r="P18" s="11">
        <f>IF(O18="","",IF(O18&lt;=Scales!$B$14,"Low",IF(O18&lt;=Scales!$B$15,"Medium",IF(O18&lt;=Scales!$B$16,"High","Extreme"))))</f>
        <v/>
      </c>
      <c r="Q18" s="12">
        <f>IF(OR(I18="",O18=""),"",1-O18/I18)</f>
        <v/>
      </c>
      <c r="R18" s="10" t="n"/>
      <c r="S18" s="13" t="n"/>
      <c r="T18" s="10" t="n"/>
      <c r="U18" s="13" t="n"/>
      <c r="V18" s="10" t="n"/>
      <c r="W18" s="14">
        <f>IF(OR(U18="",V18=""),"",EDATE(U18,V18))</f>
        <v/>
      </c>
      <c r="X18" s="11">
        <f>IF(W18="","",IF(W18&lt;TODAY(),"Overdue","OK"))</f>
        <v/>
      </c>
    </row>
    <row r="19">
      <c r="A19" s="10" t="n"/>
      <c r="B19" s="10" t="n"/>
      <c r="C19" s="10" t="n"/>
      <c r="D19" s="10" t="n"/>
      <c r="E19" s="10" t="n"/>
      <c r="F19" s="10" t="n"/>
      <c r="G19" s="10" t="n"/>
      <c r="H19" s="10" t="n"/>
      <c r="I19" s="11">
        <f>IF(OR(G19="",H19=""),"",G19*H19)</f>
        <v/>
      </c>
      <c r="J19" s="11">
        <f>IF(I19="","",IF(I19&lt;=Scales!$B$14,"Low",IF(I19&lt;=Scales!$B$15,"Medium",IF(I19&lt;=Scales!$B$16,"High","Extreme"))))</f>
        <v/>
      </c>
      <c r="K19" s="10" t="n"/>
      <c r="L19" s="10" t="n"/>
      <c r="M19" s="10" t="n"/>
      <c r="N19" s="10" t="n"/>
      <c r="O19" s="11">
        <f>IF(OR(M19="",N19=""),"",M19*N19)</f>
        <v/>
      </c>
      <c r="P19" s="11">
        <f>IF(O19="","",IF(O19&lt;=Scales!$B$14,"Low",IF(O19&lt;=Scales!$B$15,"Medium",IF(O19&lt;=Scales!$B$16,"High","Extreme"))))</f>
        <v/>
      </c>
      <c r="Q19" s="12">
        <f>IF(OR(I19="",O19=""),"",1-O19/I19)</f>
        <v/>
      </c>
      <c r="R19" s="10" t="n"/>
      <c r="S19" s="13" t="n"/>
      <c r="T19" s="10" t="n"/>
      <c r="U19" s="13" t="n"/>
      <c r="V19" s="10" t="n"/>
      <c r="W19" s="14">
        <f>IF(OR(U19="",V19=""),"",EDATE(U19,V19))</f>
        <v/>
      </c>
      <c r="X19" s="11">
        <f>IF(W19="","",IF(W19&lt;TODAY(),"Overdue","OK"))</f>
        <v/>
      </c>
    </row>
    <row r="20">
      <c r="A20" s="10" t="n"/>
      <c r="B20" s="10" t="n"/>
      <c r="C20" s="10" t="n"/>
      <c r="D20" s="10" t="n"/>
      <c r="E20" s="10" t="n"/>
      <c r="F20" s="10" t="n"/>
      <c r="G20" s="10" t="n"/>
      <c r="H20" s="10" t="n"/>
      <c r="I20" s="11">
        <f>IF(OR(G20="",H20=""),"",G20*H20)</f>
        <v/>
      </c>
      <c r="J20" s="11">
        <f>IF(I20="","",IF(I20&lt;=Scales!$B$14,"Low",IF(I20&lt;=Scales!$B$15,"Medium",IF(I20&lt;=Scales!$B$16,"High","Extreme"))))</f>
        <v/>
      </c>
      <c r="K20" s="10" t="n"/>
      <c r="L20" s="10" t="n"/>
      <c r="M20" s="10" t="n"/>
      <c r="N20" s="10" t="n"/>
      <c r="O20" s="11">
        <f>IF(OR(M20="",N20=""),"",M20*N20)</f>
        <v/>
      </c>
      <c r="P20" s="11">
        <f>IF(O20="","",IF(O20&lt;=Scales!$B$14,"Low",IF(O20&lt;=Scales!$B$15,"Medium",IF(O20&lt;=Scales!$B$16,"High","Extreme"))))</f>
        <v/>
      </c>
      <c r="Q20" s="12">
        <f>IF(OR(I20="",O20=""),"",1-O20/I20)</f>
        <v/>
      </c>
      <c r="R20" s="10" t="n"/>
      <c r="S20" s="13" t="n"/>
      <c r="T20" s="10" t="n"/>
      <c r="U20" s="13" t="n"/>
      <c r="V20" s="10" t="n"/>
      <c r="W20" s="14">
        <f>IF(OR(U20="",V20=""),"",EDATE(U20,V20))</f>
        <v/>
      </c>
      <c r="X20" s="11">
        <f>IF(W20="","",IF(W20&lt;TODAY(),"Overdue","OK"))</f>
        <v/>
      </c>
    </row>
    <row r="21">
      <c r="A21" s="10" t="n"/>
      <c r="B21" s="10" t="n"/>
      <c r="C21" s="10" t="n"/>
      <c r="D21" s="10" t="n"/>
      <c r="E21" s="10" t="n"/>
      <c r="F21" s="10" t="n"/>
      <c r="G21" s="10" t="n"/>
      <c r="H21" s="10" t="n"/>
      <c r="I21" s="11">
        <f>IF(OR(G21="",H21=""),"",G21*H21)</f>
        <v/>
      </c>
      <c r="J21" s="11">
        <f>IF(I21="","",IF(I21&lt;=Scales!$B$14,"Low",IF(I21&lt;=Scales!$B$15,"Medium",IF(I21&lt;=Scales!$B$16,"High","Extreme"))))</f>
        <v/>
      </c>
      <c r="K21" s="10" t="n"/>
      <c r="L21" s="10" t="n"/>
      <c r="M21" s="10" t="n"/>
      <c r="N21" s="10" t="n"/>
      <c r="O21" s="11">
        <f>IF(OR(M21="",N21=""),"",M21*N21)</f>
        <v/>
      </c>
      <c r="P21" s="11">
        <f>IF(O21="","",IF(O21&lt;=Scales!$B$14,"Low",IF(O21&lt;=Scales!$B$15,"Medium",IF(O21&lt;=Scales!$B$16,"High","Extreme"))))</f>
        <v/>
      </c>
      <c r="Q21" s="12">
        <f>IF(OR(I21="",O21=""),"",1-O21/I21)</f>
        <v/>
      </c>
      <c r="R21" s="10" t="n"/>
      <c r="S21" s="13" t="n"/>
      <c r="T21" s="10" t="n"/>
      <c r="U21" s="13" t="n"/>
      <c r="V21" s="10" t="n"/>
      <c r="W21" s="14">
        <f>IF(OR(U21="",V21=""),"",EDATE(U21,V21))</f>
        <v/>
      </c>
      <c r="X21" s="11">
        <f>IF(W21="","",IF(W21&lt;TODAY(),"Overdue","OK"))</f>
        <v/>
      </c>
    </row>
    <row r="22">
      <c r="A22" s="10" t="n"/>
      <c r="B22" s="10" t="n"/>
      <c r="C22" s="10" t="n"/>
      <c r="D22" s="10" t="n"/>
      <c r="E22" s="10" t="n"/>
      <c r="F22" s="10" t="n"/>
      <c r="G22" s="10" t="n"/>
      <c r="H22" s="10" t="n"/>
      <c r="I22" s="11">
        <f>IF(OR(G22="",H22=""),"",G22*H22)</f>
        <v/>
      </c>
      <c r="J22" s="11">
        <f>IF(I22="","",IF(I22&lt;=Scales!$B$14,"Low",IF(I22&lt;=Scales!$B$15,"Medium",IF(I22&lt;=Scales!$B$16,"High","Extreme"))))</f>
        <v/>
      </c>
      <c r="K22" s="10" t="n"/>
      <c r="L22" s="10" t="n"/>
      <c r="M22" s="10" t="n"/>
      <c r="N22" s="10" t="n"/>
      <c r="O22" s="11">
        <f>IF(OR(M22="",N22=""),"",M22*N22)</f>
        <v/>
      </c>
      <c r="P22" s="11">
        <f>IF(O22="","",IF(O22&lt;=Scales!$B$14,"Low",IF(O22&lt;=Scales!$B$15,"Medium",IF(O22&lt;=Scales!$B$16,"High","Extreme"))))</f>
        <v/>
      </c>
      <c r="Q22" s="12">
        <f>IF(OR(I22="",O22=""),"",1-O22/I22)</f>
        <v/>
      </c>
      <c r="R22" s="10" t="n"/>
      <c r="S22" s="13" t="n"/>
      <c r="T22" s="10" t="n"/>
      <c r="U22" s="13" t="n"/>
      <c r="V22" s="10" t="n"/>
      <c r="W22" s="14">
        <f>IF(OR(U22="",V22=""),"",EDATE(U22,V22))</f>
        <v/>
      </c>
      <c r="X22" s="11">
        <f>IF(W22="","",IF(W22&lt;TODAY(),"Overdue","OK"))</f>
        <v/>
      </c>
    </row>
    <row r="23">
      <c r="A23" s="10" t="n"/>
      <c r="B23" s="10" t="n"/>
      <c r="C23" s="10" t="n"/>
      <c r="D23" s="10" t="n"/>
      <c r="E23" s="10" t="n"/>
      <c r="F23" s="10" t="n"/>
      <c r="G23" s="10" t="n"/>
      <c r="H23" s="10" t="n"/>
      <c r="I23" s="11">
        <f>IF(OR(G23="",H23=""),"",G23*H23)</f>
        <v/>
      </c>
      <c r="J23" s="11">
        <f>IF(I23="","",IF(I23&lt;=Scales!$B$14,"Low",IF(I23&lt;=Scales!$B$15,"Medium",IF(I23&lt;=Scales!$B$16,"High","Extreme"))))</f>
        <v/>
      </c>
      <c r="K23" s="10" t="n"/>
      <c r="L23" s="10" t="n"/>
      <c r="M23" s="10" t="n"/>
      <c r="N23" s="10" t="n"/>
      <c r="O23" s="11">
        <f>IF(OR(M23="",N23=""),"",M23*N23)</f>
        <v/>
      </c>
      <c r="P23" s="11">
        <f>IF(O23="","",IF(O23&lt;=Scales!$B$14,"Low",IF(O23&lt;=Scales!$B$15,"Medium",IF(O23&lt;=Scales!$B$16,"High","Extreme"))))</f>
        <v/>
      </c>
      <c r="Q23" s="12">
        <f>IF(OR(I23="",O23=""),"",1-O23/I23)</f>
        <v/>
      </c>
      <c r="R23" s="10" t="n"/>
      <c r="S23" s="13" t="n"/>
      <c r="T23" s="10" t="n"/>
      <c r="U23" s="13" t="n"/>
      <c r="V23" s="10" t="n"/>
      <c r="W23" s="14">
        <f>IF(OR(U23="",V23=""),"",EDATE(U23,V23))</f>
        <v/>
      </c>
      <c r="X23" s="11">
        <f>IF(W23="","",IF(W23&lt;TODAY(),"Overdue","OK"))</f>
        <v/>
      </c>
    </row>
    <row r="24">
      <c r="A24" s="10" t="n"/>
      <c r="B24" s="10" t="n"/>
      <c r="C24" s="10" t="n"/>
      <c r="D24" s="10" t="n"/>
      <c r="E24" s="10" t="n"/>
      <c r="F24" s="10" t="n"/>
      <c r="G24" s="10" t="n"/>
      <c r="H24" s="10" t="n"/>
      <c r="I24" s="11">
        <f>IF(OR(G24="",H24=""),"",G24*H24)</f>
        <v/>
      </c>
      <c r="J24" s="11">
        <f>IF(I24="","",IF(I24&lt;=Scales!$B$14,"Low",IF(I24&lt;=Scales!$B$15,"Medium",IF(I24&lt;=Scales!$B$16,"High","Extreme"))))</f>
        <v/>
      </c>
      <c r="K24" s="10" t="n"/>
      <c r="L24" s="10" t="n"/>
      <c r="M24" s="10" t="n"/>
      <c r="N24" s="10" t="n"/>
      <c r="O24" s="11">
        <f>IF(OR(M24="",N24=""),"",M24*N24)</f>
        <v/>
      </c>
      <c r="P24" s="11">
        <f>IF(O24="","",IF(O24&lt;=Scales!$B$14,"Low",IF(O24&lt;=Scales!$B$15,"Medium",IF(O24&lt;=Scales!$B$16,"High","Extreme"))))</f>
        <v/>
      </c>
      <c r="Q24" s="12">
        <f>IF(OR(I24="",O24=""),"",1-O24/I24)</f>
        <v/>
      </c>
      <c r="R24" s="10" t="n"/>
      <c r="S24" s="13" t="n"/>
      <c r="T24" s="10" t="n"/>
      <c r="U24" s="13" t="n"/>
      <c r="V24" s="10" t="n"/>
      <c r="W24" s="14">
        <f>IF(OR(U24="",V24=""),"",EDATE(U24,V24))</f>
        <v/>
      </c>
      <c r="X24" s="11">
        <f>IF(W24="","",IF(W24&lt;TODAY(),"Overdue","OK"))</f>
        <v/>
      </c>
    </row>
    <row r="25">
      <c r="A25" s="10" t="n"/>
      <c r="B25" s="10" t="n"/>
      <c r="C25" s="10" t="n"/>
      <c r="D25" s="10" t="n"/>
      <c r="E25" s="10" t="n"/>
      <c r="F25" s="10" t="n"/>
      <c r="G25" s="10" t="n"/>
      <c r="H25" s="10" t="n"/>
      <c r="I25" s="11">
        <f>IF(OR(G25="",H25=""),"",G25*H25)</f>
        <v/>
      </c>
      <c r="J25" s="11">
        <f>IF(I25="","",IF(I25&lt;=Scales!$B$14,"Low",IF(I25&lt;=Scales!$B$15,"Medium",IF(I25&lt;=Scales!$B$16,"High","Extreme"))))</f>
        <v/>
      </c>
      <c r="K25" s="10" t="n"/>
      <c r="L25" s="10" t="n"/>
      <c r="M25" s="10" t="n"/>
      <c r="N25" s="10" t="n"/>
      <c r="O25" s="11">
        <f>IF(OR(M25="",N25=""),"",M25*N25)</f>
        <v/>
      </c>
      <c r="P25" s="11">
        <f>IF(O25="","",IF(O25&lt;=Scales!$B$14,"Low",IF(O25&lt;=Scales!$B$15,"Medium",IF(O25&lt;=Scales!$B$16,"High","Extreme"))))</f>
        <v/>
      </c>
      <c r="Q25" s="12">
        <f>IF(OR(I25="",O25=""),"",1-O25/I25)</f>
        <v/>
      </c>
      <c r="R25" s="10" t="n"/>
      <c r="S25" s="13" t="n"/>
      <c r="T25" s="10" t="n"/>
      <c r="U25" s="13" t="n"/>
      <c r="V25" s="10" t="n"/>
      <c r="W25" s="14">
        <f>IF(OR(U25="",V25=""),"",EDATE(U25,V25))</f>
        <v/>
      </c>
      <c r="X25" s="11">
        <f>IF(W25="","",IF(W25&lt;TODAY(),"Overdue","OK"))</f>
        <v/>
      </c>
    </row>
    <row r="26">
      <c r="A26" s="10" t="n"/>
      <c r="B26" s="10" t="n"/>
      <c r="C26" s="10" t="n"/>
      <c r="D26" s="10" t="n"/>
      <c r="E26" s="10" t="n"/>
      <c r="F26" s="10" t="n"/>
      <c r="G26" s="10" t="n"/>
      <c r="H26" s="10" t="n"/>
      <c r="I26" s="11">
        <f>IF(OR(G26="",H26=""),"",G26*H26)</f>
        <v/>
      </c>
      <c r="J26" s="11">
        <f>IF(I26="","",IF(I26&lt;=Scales!$B$14,"Low",IF(I26&lt;=Scales!$B$15,"Medium",IF(I26&lt;=Scales!$B$16,"High","Extreme"))))</f>
        <v/>
      </c>
      <c r="K26" s="10" t="n"/>
      <c r="L26" s="10" t="n"/>
      <c r="M26" s="10" t="n"/>
      <c r="N26" s="10" t="n"/>
      <c r="O26" s="11">
        <f>IF(OR(M26="",N26=""),"",M26*N26)</f>
        <v/>
      </c>
      <c r="P26" s="11">
        <f>IF(O26="","",IF(O26&lt;=Scales!$B$14,"Low",IF(O26&lt;=Scales!$B$15,"Medium",IF(O26&lt;=Scales!$B$16,"High","Extreme"))))</f>
        <v/>
      </c>
      <c r="Q26" s="12">
        <f>IF(OR(I26="",O26=""),"",1-O26/I26)</f>
        <v/>
      </c>
      <c r="R26" s="10" t="n"/>
      <c r="S26" s="13" t="n"/>
      <c r="T26" s="10" t="n"/>
      <c r="U26" s="13" t="n"/>
      <c r="V26" s="10" t="n"/>
      <c r="W26" s="14">
        <f>IF(OR(U26="",V26=""),"",EDATE(U26,V26))</f>
        <v/>
      </c>
      <c r="X26" s="11">
        <f>IF(W26="","",IF(W26&lt;TODAY(),"Overdue","OK"))</f>
        <v/>
      </c>
    </row>
    <row r="27">
      <c r="A27" s="10" t="n"/>
      <c r="B27" s="10" t="n"/>
      <c r="C27" s="10" t="n"/>
      <c r="D27" s="10" t="n"/>
      <c r="E27" s="10" t="n"/>
      <c r="F27" s="10" t="n"/>
      <c r="G27" s="10" t="n"/>
      <c r="H27" s="10" t="n"/>
      <c r="I27" s="11">
        <f>IF(OR(G27="",H27=""),"",G27*H27)</f>
        <v/>
      </c>
      <c r="J27" s="11">
        <f>IF(I27="","",IF(I27&lt;=Scales!$B$14,"Low",IF(I27&lt;=Scales!$B$15,"Medium",IF(I27&lt;=Scales!$B$16,"High","Extreme"))))</f>
        <v/>
      </c>
      <c r="K27" s="10" t="n"/>
      <c r="L27" s="10" t="n"/>
      <c r="M27" s="10" t="n"/>
      <c r="N27" s="10" t="n"/>
      <c r="O27" s="11">
        <f>IF(OR(M27="",N27=""),"",M27*N27)</f>
        <v/>
      </c>
      <c r="P27" s="11">
        <f>IF(O27="","",IF(O27&lt;=Scales!$B$14,"Low",IF(O27&lt;=Scales!$B$15,"Medium",IF(O27&lt;=Scales!$B$16,"High","Extreme"))))</f>
        <v/>
      </c>
      <c r="Q27" s="12">
        <f>IF(OR(I27="",O27=""),"",1-O27/I27)</f>
        <v/>
      </c>
      <c r="R27" s="10" t="n"/>
      <c r="S27" s="13" t="n"/>
      <c r="T27" s="10" t="n"/>
      <c r="U27" s="13" t="n"/>
      <c r="V27" s="10" t="n"/>
      <c r="W27" s="14">
        <f>IF(OR(U27="",V27=""),"",EDATE(U27,V27))</f>
        <v/>
      </c>
      <c r="X27" s="11">
        <f>IF(W27="","",IF(W27&lt;TODAY(),"Overdue","OK"))</f>
        <v/>
      </c>
    </row>
    <row r="28">
      <c r="A28" s="10" t="n"/>
      <c r="B28" s="10" t="n"/>
      <c r="C28" s="10" t="n"/>
      <c r="D28" s="10" t="n"/>
      <c r="E28" s="10" t="n"/>
      <c r="F28" s="10" t="n"/>
      <c r="G28" s="10" t="n"/>
      <c r="H28" s="10" t="n"/>
      <c r="I28" s="11">
        <f>IF(OR(G28="",H28=""),"",G28*H28)</f>
        <v/>
      </c>
      <c r="J28" s="11">
        <f>IF(I28="","",IF(I28&lt;=Scales!$B$14,"Low",IF(I28&lt;=Scales!$B$15,"Medium",IF(I28&lt;=Scales!$B$16,"High","Extreme"))))</f>
        <v/>
      </c>
      <c r="K28" s="10" t="n"/>
      <c r="L28" s="10" t="n"/>
      <c r="M28" s="10" t="n"/>
      <c r="N28" s="10" t="n"/>
      <c r="O28" s="11">
        <f>IF(OR(M28="",N28=""),"",M28*N28)</f>
        <v/>
      </c>
      <c r="P28" s="11">
        <f>IF(O28="","",IF(O28&lt;=Scales!$B$14,"Low",IF(O28&lt;=Scales!$B$15,"Medium",IF(O28&lt;=Scales!$B$16,"High","Extreme"))))</f>
        <v/>
      </c>
      <c r="Q28" s="12">
        <f>IF(OR(I28="",O28=""),"",1-O28/I28)</f>
        <v/>
      </c>
      <c r="R28" s="10" t="n"/>
      <c r="S28" s="13" t="n"/>
      <c r="T28" s="10" t="n"/>
      <c r="U28" s="13" t="n"/>
      <c r="V28" s="10" t="n"/>
      <c r="W28" s="14">
        <f>IF(OR(U28="",V28=""),"",EDATE(U28,V28))</f>
        <v/>
      </c>
      <c r="X28" s="11">
        <f>IF(W28="","",IF(W28&lt;TODAY(),"Overdue","OK"))</f>
        <v/>
      </c>
    </row>
    <row r="29">
      <c r="A29" s="10" t="n"/>
      <c r="B29" s="10" t="n"/>
      <c r="C29" s="10" t="n"/>
      <c r="D29" s="10" t="n"/>
      <c r="E29" s="10" t="n"/>
      <c r="F29" s="10" t="n"/>
      <c r="G29" s="10" t="n"/>
      <c r="H29" s="10" t="n"/>
      <c r="I29" s="11">
        <f>IF(OR(G29="",H29=""),"",G29*H29)</f>
        <v/>
      </c>
      <c r="J29" s="11">
        <f>IF(I29="","",IF(I29&lt;=Scales!$B$14,"Low",IF(I29&lt;=Scales!$B$15,"Medium",IF(I29&lt;=Scales!$B$16,"High","Extreme"))))</f>
        <v/>
      </c>
      <c r="K29" s="10" t="n"/>
      <c r="L29" s="10" t="n"/>
      <c r="M29" s="10" t="n"/>
      <c r="N29" s="10" t="n"/>
      <c r="O29" s="11">
        <f>IF(OR(M29="",N29=""),"",M29*N29)</f>
        <v/>
      </c>
      <c r="P29" s="11">
        <f>IF(O29="","",IF(O29&lt;=Scales!$B$14,"Low",IF(O29&lt;=Scales!$B$15,"Medium",IF(O29&lt;=Scales!$B$16,"High","Extreme"))))</f>
        <v/>
      </c>
      <c r="Q29" s="12">
        <f>IF(OR(I29="",O29=""),"",1-O29/I29)</f>
        <v/>
      </c>
      <c r="R29" s="10" t="n"/>
      <c r="S29" s="13" t="n"/>
      <c r="T29" s="10" t="n"/>
      <c r="U29" s="13" t="n"/>
      <c r="V29" s="10" t="n"/>
      <c r="W29" s="14">
        <f>IF(OR(U29="",V29=""),"",EDATE(U29,V29))</f>
        <v/>
      </c>
      <c r="X29" s="11">
        <f>IF(W29="","",IF(W29&lt;TODAY(),"Overdue","OK"))</f>
        <v/>
      </c>
    </row>
    <row r="30">
      <c r="A30" s="10" t="n"/>
      <c r="B30" s="10" t="n"/>
      <c r="C30" s="10" t="n"/>
      <c r="D30" s="10" t="n"/>
      <c r="E30" s="10" t="n"/>
      <c r="F30" s="10" t="n"/>
      <c r="G30" s="10" t="n"/>
      <c r="H30" s="10" t="n"/>
      <c r="I30" s="11">
        <f>IF(OR(G30="",H30=""),"",G30*H30)</f>
        <v/>
      </c>
      <c r="J30" s="11">
        <f>IF(I30="","",IF(I30&lt;=Scales!$B$14,"Low",IF(I30&lt;=Scales!$B$15,"Medium",IF(I30&lt;=Scales!$B$16,"High","Extreme"))))</f>
        <v/>
      </c>
      <c r="K30" s="10" t="n"/>
      <c r="L30" s="10" t="n"/>
      <c r="M30" s="10" t="n"/>
      <c r="N30" s="10" t="n"/>
      <c r="O30" s="11">
        <f>IF(OR(M30="",N30=""),"",M30*N30)</f>
        <v/>
      </c>
      <c r="P30" s="11">
        <f>IF(O30="","",IF(O30&lt;=Scales!$B$14,"Low",IF(O30&lt;=Scales!$B$15,"Medium",IF(O30&lt;=Scales!$B$16,"High","Extreme"))))</f>
        <v/>
      </c>
      <c r="Q30" s="12">
        <f>IF(OR(I30="",O30=""),"",1-O30/I30)</f>
        <v/>
      </c>
      <c r="R30" s="10" t="n"/>
      <c r="S30" s="13" t="n"/>
      <c r="T30" s="10" t="n"/>
      <c r="U30" s="13" t="n"/>
      <c r="V30" s="10" t="n"/>
      <c r="W30" s="14">
        <f>IF(OR(U30="",V30=""),"",EDATE(U30,V30))</f>
        <v/>
      </c>
      <c r="X30" s="11">
        <f>IF(W30="","",IF(W30&lt;TODAY(),"Overdue","OK"))</f>
        <v/>
      </c>
    </row>
    <row r="31">
      <c r="A31" s="10" t="n"/>
      <c r="B31" s="10" t="n"/>
      <c r="C31" s="10" t="n"/>
      <c r="D31" s="10" t="n"/>
      <c r="E31" s="10" t="n"/>
      <c r="F31" s="10" t="n"/>
      <c r="G31" s="10" t="n"/>
      <c r="H31" s="10" t="n"/>
      <c r="I31" s="11">
        <f>IF(OR(G31="",H31=""),"",G31*H31)</f>
        <v/>
      </c>
      <c r="J31" s="11">
        <f>IF(I31="","",IF(I31&lt;=Scales!$B$14,"Low",IF(I31&lt;=Scales!$B$15,"Medium",IF(I31&lt;=Scales!$B$16,"High","Extreme"))))</f>
        <v/>
      </c>
      <c r="K31" s="10" t="n"/>
      <c r="L31" s="10" t="n"/>
      <c r="M31" s="10" t="n"/>
      <c r="N31" s="10" t="n"/>
      <c r="O31" s="11">
        <f>IF(OR(M31="",N31=""),"",M31*N31)</f>
        <v/>
      </c>
      <c r="P31" s="11">
        <f>IF(O31="","",IF(O31&lt;=Scales!$B$14,"Low",IF(O31&lt;=Scales!$B$15,"Medium",IF(O31&lt;=Scales!$B$16,"High","Extreme"))))</f>
        <v/>
      </c>
      <c r="Q31" s="12">
        <f>IF(OR(I31="",O31=""),"",1-O31/I31)</f>
        <v/>
      </c>
      <c r="R31" s="10" t="n"/>
      <c r="S31" s="13" t="n"/>
      <c r="T31" s="10" t="n"/>
      <c r="U31" s="13" t="n"/>
      <c r="V31" s="10" t="n"/>
      <c r="W31" s="14">
        <f>IF(OR(U31="",V31=""),"",EDATE(U31,V31))</f>
        <v/>
      </c>
      <c r="X31" s="11">
        <f>IF(W31="","",IF(W31&lt;TODAY(),"Overdue","OK"))</f>
        <v/>
      </c>
    </row>
    <row r="32">
      <c r="A32" s="10" t="n"/>
      <c r="B32" s="10" t="n"/>
      <c r="C32" s="10" t="n"/>
      <c r="D32" s="10" t="n"/>
      <c r="E32" s="10" t="n"/>
      <c r="F32" s="10" t="n"/>
      <c r="G32" s="10" t="n"/>
      <c r="H32" s="10" t="n"/>
      <c r="I32" s="11">
        <f>IF(OR(G32="",H32=""),"",G32*H32)</f>
        <v/>
      </c>
      <c r="J32" s="11">
        <f>IF(I32="","",IF(I32&lt;=Scales!$B$14,"Low",IF(I32&lt;=Scales!$B$15,"Medium",IF(I32&lt;=Scales!$B$16,"High","Extreme"))))</f>
        <v/>
      </c>
      <c r="K32" s="10" t="n"/>
      <c r="L32" s="10" t="n"/>
      <c r="M32" s="10" t="n"/>
      <c r="N32" s="10" t="n"/>
      <c r="O32" s="11">
        <f>IF(OR(M32="",N32=""),"",M32*N32)</f>
        <v/>
      </c>
      <c r="P32" s="11">
        <f>IF(O32="","",IF(O32&lt;=Scales!$B$14,"Low",IF(O32&lt;=Scales!$B$15,"Medium",IF(O32&lt;=Scales!$B$16,"High","Extreme"))))</f>
        <v/>
      </c>
      <c r="Q32" s="12">
        <f>IF(OR(I32="",O32=""),"",1-O32/I32)</f>
        <v/>
      </c>
      <c r="R32" s="10" t="n"/>
      <c r="S32" s="13" t="n"/>
      <c r="T32" s="10" t="n"/>
      <c r="U32" s="13" t="n"/>
      <c r="V32" s="10" t="n"/>
      <c r="W32" s="14">
        <f>IF(OR(U32="",V32=""),"",EDATE(U32,V32))</f>
        <v/>
      </c>
      <c r="X32" s="11">
        <f>IF(W32="","",IF(W32&lt;TODAY(),"Overdue","OK"))</f>
        <v/>
      </c>
    </row>
    <row r="33">
      <c r="A33" s="10" t="n"/>
      <c r="B33" s="10" t="n"/>
      <c r="C33" s="10" t="n"/>
      <c r="D33" s="10" t="n"/>
      <c r="E33" s="10" t="n"/>
      <c r="F33" s="10" t="n"/>
      <c r="G33" s="10" t="n"/>
      <c r="H33" s="10" t="n"/>
      <c r="I33" s="11">
        <f>IF(OR(G33="",H33=""),"",G33*H33)</f>
        <v/>
      </c>
      <c r="J33" s="11">
        <f>IF(I33="","",IF(I33&lt;=Scales!$B$14,"Low",IF(I33&lt;=Scales!$B$15,"Medium",IF(I33&lt;=Scales!$B$16,"High","Extreme"))))</f>
        <v/>
      </c>
      <c r="K33" s="10" t="n"/>
      <c r="L33" s="10" t="n"/>
      <c r="M33" s="10" t="n"/>
      <c r="N33" s="10" t="n"/>
      <c r="O33" s="11">
        <f>IF(OR(M33="",N33=""),"",M33*N33)</f>
        <v/>
      </c>
      <c r="P33" s="11">
        <f>IF(O33="","",IF(O33&lt;=Scales!$B$14,"Low",IF(O33&lt;=Scales!$B$15,"Medium",IF(O33&lt;=Scales!$B$16,"High","Extreme"))))</f>
        <v/>
      </c>
      <c r="Q33" s="12">
        <f>IF(OR(I33="",O33=""),"",1-O33/I33)</f>
        <v/>
      </c>
      <c r="R33" s="10" t="n"/>
      <c r="S33" s="13" t="n"/>
      <c r="T33" s="10" t="n"/>
      <c r="U33" s="13" t="n"/>
      <c r="V33" s="10" t="n"/>
      <c r="W33" s="14">
        <f>IF(OR(U33="",V33=""),"",EDATE(U33,V33))</f>
        <v/>
      </c>
      <c r="X33" s="11">
        <f>IF(W33="","",IF(W33&lt;TODAY(),"Overdue","OK"))</f>
        <v/>
      </c>
    </row>
    <row r="34">
      <c r="A34" s="10" t="n"/>
      <c r="B34" s="10" t="n"/>
      <c r="C34" s="10" t="n"/>
      <c r="D34" s="10" t="n"/>
      <c r="E34" s="10" t="n"/>
      <c r="F34" s="10" t="n"/>
      <c r="G34" s="10" t="n"/>
      <c r="H34" s="10" t="n"/>
      <c r="I34" s="11">
        <f>IF(OR(G34="",H34=""),"",G34*H34)</f>
        <v/>
      </c>
      <c r="J34" s="11">
        <f>IF(I34="","",IF(I34&lt;=Scales!$B$14,"Low",IF(I34&lt;=Scales!$B$15,"Medium",IF(I34&lt;=Scales!$B$16,"High","Extreme"))))</f>
        <v/>
      </c>
      <c r="K34" s="10" t="n"/>
      <c r="L34" s="10" t="n"/>
      <c r="M34" s="10" t="n"/>
      <c r="N34" s="10" t="n"/>
      <c r="O34" s="11">
        <f>IF(OR(M34="",N34=""),"",M34*N34)</f>
        <v/>
      </c>
      <c r="P34" s="11">
        <f>IF(O34="","",IF(O34&lt;=Scales!$B$14,"Low",IF(O34&lt;=Scales!$B$15,"Medium",IF(O34&lt;=Scales!$B$16,"High","Extreme"))))</f>
        <v/>
      </c>
      <c r="Q34" s="12">
        <f>IF(OR(I34="",O34=""),"",1-O34/I34)</f>
        <v/>
      </c>
      <c r="R34" s="10" t="n"/>
      <c r="S34" s="13" t="n"/>
      <c r="T34" s="10" t="n"/>
      <c r="U34" s="13" t="n"/>
      <c r="V34" s="10" t="n"/>
      <c r="W34" s="14">
        <f>IF(OR(U34="",V34=""),"",EDATE(U34,V34))</f>
        <v/>
      </c>
      <c r="X34" s="11">
        <f>IF(W34="","",IF(W34&lt;TODAY(),"Overdue","OK"))</f>
        <v/>
      </c>
    </row>
    <row r="35">
      <c r="A35" s="10" t="n"/>
      <c r="B35" s="10" t="n"/>
      <c r="C35" s="10" t="n"/>
      <c r="D35" s="10" t="n"/>
      <c r="E35" s="10" t="n"/>
      <c r="F35" s="10" t="n"/>
      <c r="G35" s="10" t="n"/>
      <c r="H35" s="10" t="n"/>
      <c r="I35" s="11">
        <f>IF(OR(G35="",H35=""),"",G35*H35)</f>
        <v/>
      </c>
      <c r="J35" s="11">
        <f>IF(I35="","",IF(I35&lt;=Scales!$B$14,"Low",IF(I35&lt;=Scales!$B$15,"Medium",IF(I35&lt;=Scales!$B$16,"High","Extreme"))))</f>
        <v/>
      </c>
      <c r="K35" s="10" t="n"/>
      <c r="L35" s="10" t="n"/>
      <c r="M35" s="10" t="n"/>
      <c r="N35" s="10" t="n"/>
      <c r="O35" s="11">
        <f>IF(OR(M35="",N35=""),"",M35*N35)</f>
        <v/>
      </c>
      <c r="P35" s="11">
        <f>IF(O35="","",IF(O35&lt;=Scales!$B$14,"Low",IF(O35&lt;=Scales!$B$15,"Medium",IF(O35&lt;=Scales!$B$16,"High","Extreme"))))</f>
        <v/>
      </c>
      <c r="Q35" s="12">
        <f>IF(OR(I35="",O35=""),"",1-O35/I35)</f>
        <v/>
      </c>
      <c r="R35" s="10" t="n"/>
      <c r="S35" s="13" t="n"/>
      <c r="T35" s="10" t="n"/>
      <c r="U35" s="13" t="n"/>
      <c r="V35" s="10" t="n"/>
      <c r="W35" s="14">
        <f>IF(OR(U35="",V35=""),"",EDATE(U35,V35))</f>
        <v/>
      </c>
      <c r="X35" s="11">
        <f>IF(W35="","",IF(W35&lt;TODAY(),"Overdue","OK"))</f>
        <v/>
      </c>
    </row>
    <row r="36">
      <c r="A36" s="10" t="n"/>
      <c r="B36" s="10" t="n"/>
      <c r="C36" s="10" t="n"/>
      <c r="D36" s="10" t="n"/>
      <c r="E36" s="10" t="n"/>
      <c r="F36" s="10" t="n"/>
      <c r="G36" s="10" t="n"/>
      <c r="H36" s="10" t="n"/>
      <c r="I36" s="11">
        <f>IF(OR(G36="",H36=""),"",G36*H36)</f>
        <v/>
      </c>
      <c r="J36" s="11">
        <f>IF(I36="","",IF(I36&lt;=Scales!$B$14,"Low",IF(I36&lt;=Scales!$B$15,"Medium",IF(I36&lt;=Scales!$B$16,"High","Extreme"))))</f>
        <v/>
      </c>
      <c r="K36" s="10" t="n"/>
      <c r="L36" s="10" t="n"/>
      <c r="M36" s="10" t="n"/>
      <c r="N36" s="10" t="n"/>
      <c r="O36" s="11">
        <f>IF(OR(M36="",N36=""),"",M36*N36)</f>
        <v/>
      </c>
      <c r="P36" s="11">
        <f>IF(O36="","",IF(O36&lt;=Scales!$B$14,"Low",IF(O36&lt;=Scales!$B$15,"Medium",IF(O36&lt;=Scales!$B$16,"High","Extreme"))))</f>
        <v/>
      </c>
      <c r="Q36" s="12">
        <f>IF(OR(I36="",O36=""),"",1-O36/I36)</f>
        <v/>
      </c>
      <c r="R36" s="10" t="n"/>
      <c r="S36" s="13" t="n"/>
      <c r="T36" s="10" t="n"/>
      <c r="U36" s="13" t="n"/>
      <c r="V36" s="10" t="n"/>
      <c r="W36" s="14">
        <f>IF(OR(U36="",V36=""),"",EDATE(U36,V36))</f>
        <v/>
      </c>
      <c r="X36" s="11">
        <f>IF(W36="","",IF(W36&lt;TODAY(),"Overdue","OK"))</f>
        <v/>
      </c>
    </row>
    <row r="37">
      <c r="A37" s="10" t="n"/>
      <c r="B37" s="10" t="n"/>
      <c r="C37" s="10" t="n"/>
      <c r="D37" s="10" t="n"/>
      <c r="E37" s="10" t="n"/>
      <c r="F37" s="10" t="n"/>
      <c r="G37" s="10" t="n"/>
      <c r="H37" s="10" t="n"/>
      <c r="I37" s="11">
        <f>IF(OR(G37="",H37=""),"",G37*H37)</f>
        <v/>
      </c>
      <c r="J37" s="11">
        <f>IF(I37="","",IF(I37&lt;=Scales!$B$14,"Low",IF(I37&lt;=Scales!$B$15,"Medium",IF(I37&lt;=Scales!$B$16,"High","Extreme"))))</f>
        <v/>
      </c>
      <c r="K37" s="10" t="n"/>
      <c r="L37" s="10" t="n"/>
      <c r="M37" s="10" t="n"/>
      <c r="N37" s="10" t="n"/>
      <c r="O37" s="11">
        <f>IF(OR(M37="",N37=""),"",M37*N37)</f>
        <v/>
      </c>
      <c r="P37" s="11">
        <f>IF(O37="","",IF(O37&lt;=Scales!$B$14,"Low",IF(O37&lt;=Scales!$B$15,"Medium",IF(O37&lt;=Scales!$B$16,"High","Extreme"))))</f>
        <v/>
      </c>
      <c r="Q37" s="12">
        <f>IF(OR(I37="",O37=""),"",1-O37/I37)</f>
        <v/>
      </c>
      <c r="R37" s="10" t="n"/>
      <c r="S37" s="13" t="n"/>
      <c r="T37" s="10" t="n"/>
      <c r="U37" s="13" t="n"/>
      <c r="V37" s="10" t="n"/>
      <c r="W37" s="14">
        <f>IF(OR(U37="",V37=""),"",EDATE(U37,V37))</f>
        <v/>
      </c>
      <c r="X37" s="11">
        <f>IF(W37="","",IF(W37&lt;TODAY(),"Overdue","OK"))</f>
        <v/>
      </c>
    </row>
    <row r="38">
      <c r="A38" s="10" t="n"/>
      <c r="B38" s="10" t="n"/>
      <c r="C38" s="10" t="n"/>
      <c r="D38" s="10" t="n"/>
      <c r="E38" s="10" t="n"/>
      <c r="F38" s="10" t="n"/>
      <c r="G38" s="10" t="n"/>
      <c r="H38" s="10" t="n"/>
      <c r="I38" s="11">
        <f>IF(OR(G38="",H38=""),"",G38*H38)</f>
        <v/>
      </c>
      <c r="J38" s="11">
        <f>IF(I38="","",IF(I38&lt;=Scales!$B$14,"Low",IF(I38&lt;=Scales!$B$15,"Medium",IF(I38&lt;=Scales!$B$16,"High","Extreme"))))</f>
        <v/>
      </c>
      <c r="K38" s="10" t="n"/>
      <c r="L38" s="10" t="n"/>
      <c r="M38" s="10" t="n"/>
      <c r="N38" s="10" t="n"/>
      <c r="O38" s="11">
        <f>IF(OR(M38="",N38=""),"",M38*N38)</f>
        <v/>
      </c>
      <c r="P38" s="11">
        <f>IF(O38="","",IF(O38&lt;=Scales!$B$14,"Low",IF(O38&lt;=Scales!$B$15,"Medium",IF(O38&lt;=Scales!$B$16,"High","Extreme"))))</f>
        <v/>
      </c>
      <c r="Q38" s="12">
        <f>IF(OR(I38="",O38=""),"",1-O38/I38)</f>
        <v/>
      </c>
      <c r="R38" s="10" t="n"/>
      <c r="S38" s="13" t="n"/>
      <c r="T38" s="10" t="n"/>
      <c r="U38" s="13" t="n"/>
      <c r="V38" s="10" t="n"/>
      <c r="W38" s="14">
        <f>IF(OR(U38="",V38=""),"",EDATE(U38,V38))</f>
        <v/>
      </c>
      <c r="X38" s="11">
        <f>IF(W38="","",IF(W38&lt;TODAY(),"Overdue","OK"))</f>
        <v/>
      </c>
    </row>
    <row r="39">
      <c r="A39" s="10" t="n"/>
      <c r="B39" s="10" t="n"/>
      <c r="C39" s="10" t="n"/>
      <c r="D39" s="10" t="n"/>
      <c r="E39" s="10" t="n"/>
      <c r="F39" s="10" t="n"/>
      <c r="G39" s="10" t="n"/>
      <c r="H39" s="10" t="n"/>
      <c r="I39" s="11">
        <f>IF(OR(G39="",H39=""),"",G39*H39)</f>
        <v/>
      </c>
      <c r="J39" s="11">
        <f>IF(I39="","",IF(I39&lt;=Scales!$B$14,"Low",IF(I39&lt;=Scales!$B$15,"Medium",IF(I39&lt;=Scales!$B$16,"High","Extreme"))))</f>
        <v/>
      </c>
      <c r="K39" s="10" t="n"/>
      <c r="L39" s="10" t="n"/>
      <c r="M39" s="10" t="n"/>
      <c r="N39" s="10" t="n"/>
      <c r="O39" s="11">
        <f>IF(OR(M39="",N39=""),"",M39*N39)</f>
        <v/>
      </c>
      <c r="P39" s="11">
        <f>IF(O39="","",IF(O39&lt;=Scales!$B$14,"Low",IF(O39&lt;=Scales!$B$15,"Medium",IF(O39&lt;=Scales!$B$16,"High","Extreme"))))</f>
        <v/>
      </c>
      <c r="Q39" s="12">
        <f>IF(OR(I39="",O39=""),"",1-O39/I39)</f>
        <v/>
      </c>
      <c r="R39" s="10" t="n"/>
      <c r="S39" s="13" t="n"/>
      <c r="T39" s="10" t="n"/>
      <c r="U39" s="13" t="n"/>
      <c r="V39" s="10" t="n"/>
      <c r="W39" s="14">
        <f>IF(OR(U39="",V39=""),"",EDATE(U39,V39))</f>
        <v/>
      </c>
      <c r="X39" s="11">
        <f>IF(W39="","",IF(W39&lt;TODAY(),"Overdue","OK"))</f>
        <v/>
      </c>
    </row>
    <row r="40">
      <c r="A40" s="10" t="n"/>
      <c r="B40" s="10" t="n"/>
      <c r="C40" s="10" t="n"/>
      <c r="D40" s="10" t="n"/>
      <c r="E40" s="10" t="n"/>
      <c r="F40" s="10" t="n"/>
      <c r="G40" s="10" t="n"/>
      <c r="H40" s="10" t="n"/>
      <c r="I40" s="11">
        <f>IF(OR(G40="",H40=""),"",G40*H40)</f>
        <v/>
      </c>
      <c r="J40" s="11">
        <f>IF(I40="","",IF(I40&lt;=Scales!$B$14,"Low",IF(I40&lt;=Scales!$B$15,"Medium",IF(I40&lt;=Scales!$B$16,"High","Extreme"))))</f>
        <v/>
      </c>
      <c r="K40" s="10" t="n"/>
      <c r="L40" s="10" t="n"/>
      <c r="M40" s="10" t="n"/>
      <c r="N40" s="10" t="n"/>
      <c r="O40" s="11">
        <f>IF(OR(M40="",N40=""),"",M40*N40)</f>
        <v/>
      </c>
      <c r="P40" s="11">
        <f>IF(O40="","",IF(O40&lt;=Scales!$B$14,"Low",IF(O40&lt;=Scales!$B$15,"Medium",IF(O40&lt;=Scales!$B$16,"High","Extreme"))))</f>
        <v/>
      </c>
      <c r="Q40" s="12">
        <f>IF(OR(I40="",O40=""),"",1-O40/I40)</f>
        <v/>
      </c>
      <c r="R40" s="10" t="n"/>
      <c r="S40" s="13" t="n"/>
      <c r="T40" s="10" t="n"/>
      <c r="U40" s="13" t="n"/>
      <c r="V40" s="10" t="n"/>
      <c r="W40" s="14">
        <f>IF(OR(U40="",V40=""),"",EDATE(U40,V40))</f>
        <v/>
      </c>
      <c r="X40" s="11">
        <f>IF(W40="","",IF(W40&lt;TODAY(),"Overdue","OK"))</f>
        <v/>
      </c>
    </row>
    <row r="41">
      <c r="A41" s="10" t="n"/>
      <c r="B41" s="10" t="n"/>
      <c r="C41" s="10" t="n"/>
      <c r="D41" s="10" t="n"/>
      <c r="E41" s="10" t="n"/>
      <c r="F41" s="10" t="n"/>
      <c r="G41" s="10" t="n"/>
      <c r="H41" s="10" t="n"/>
      <c r="I41" s="11">
        <f>IF(OR(G41="",H41=""),"",G41*H41)</f>
        <v/>
      </c>
      <c r="J41" s="11">
        <f>IF(I41="","",IF(I41&lt;=Scales!$B$14,"Low",IF(I41&lt;=Scales!$B$15,"Medium",IF(I41&lt;=Scales!$B$16,"High","Extreme"))))</f>
        <v/>
      </c>
      <c r="K41" s="10" t="n"/>
      <c r="L41" s="10" t="n"/>
      <c r="M41" s="10" t="n"/>
      <c r="N41" s="10" t="n"/>
      <c r="O41" s="11">
        <f>IF(OR(M41="",N41=""),"",M41*N41)</f>
        <v/>
      </c>
      <c r="P41" s="11">
        <f>IF(O41="","",IF(O41&lt;=Scales!$B$14,"Low",IF(O41&lt;=Scales!$B$15,"Medium",IF(O41&lt;=Scales!$B$16,"High","Extreme"))))</f>
        <v/>
      </c>
      <c r="Q41" s="12">
        <f>IF(OR(I41="",O41=""),"",1-O41/I41)</f>
        <v/>
      </c>
      <c r="R41" s="10" t="n"/>
      <c r="S41" s="13" t="n"/>
      <c r="T41" s="10" t="n"/>
      <c r="U41" s="13" t="n"/>
      <c r="V41" s="10" t="n"/>
      <c r="W41" s="14">
        <f>IF(OR(U41="",V41=""),"",EDATE(U41,V41))</f>
        <v/>
      </c>
      <c r="X41" s="11">
        <f>IF(W41="","",IF(W41&lt;TODAY(),"Overdue","OK"))</f>
        <v/>
      </c>
    </row>
    <row r="42">
      <c r="A42" s="10" t="n"/>
      <c r="B42" s="10" t="n"/>
      <c r="C42" s="10" t="n"/>
      <c r="D42" s="10" t="n"/>
      <c r="E42" s="10" t="n"/>
      <c r="F42" s="10" t="n"/>
      <c r="G42" s="10" t="n"/>
      <c r="H42" s="10" t="n"/>
      <c r="I42" s="11">
        <f>IF(OR(G42="",H42=""),"",G42*H42)</f>
        <v/>
      </c>
      <c r="J42" s="11">
        <f>IF(I42="","",IF(I42&lt;=Scales!$B$14,"Low",IF(I42&lt;=Scales!$B$15,"Medium",IF(I42&lt;=Scales!$B$16,"High","Extreme"))))</f>
        <v/>
      </c>
      <c r="K42" s="10" t="n"/>
      <c r="L42" s="10" t="n"/>
      <c r="M42" s="10" t="n"/>
      <c r="N42" s="10" t="n"/>
      <c r="O42" s="11">
        <f>IF(OR(M42="",N42=""),"",M42*N42)</f>
        <v/>
      </c>
      <c r="P42" s="11">
        <f>IF(O42="","",IF(O42&lt;=Scales!$B$14,"Low",IF(O42&lt;=Scales!$B$15,"Medium",IF(O42&lt;=Scales!$B$16,"High","Extreme"))))</f>
        <v/>
      </c>
      <c r="Q42" s="12">
        <f>IF(OR(I42="",O42=""),"",1-O42/I42)</f>
        <v/>
      </c>
      <c r="R42" s="10" t="n"/>
      <c r="S42" s="13" t="n"/>
      <c r="T42" s="10" t="n"/>
      <c r="U42" s="13" t="n"/>
      <c r="V42" s="10" t="n"/>
      <c r="W42" s="14">
        <f>IF(OR(U42="",V42=""),"",EDATE(U42,V42))</f>
        <v/>
      </c>
      <c r="X42" s="11">
        <f>IF(W42="","",IF(W42&lt;TODAY(),"Overdue","OK"))</f>
        <v/>
      </c>
    </row>
    <row r="43">
      <c r="A43" s="10" t="n"/>
      <c r="B43" s="10" t="n"/>
      <c r="C43" s="10" t="n"/>
      <c r="D43" s="10" t="n"/>
      <c r="E43" s="10" t="n"/>
      <c r="F43" s="10" t="n"/>
      <c r="G43" s="10" t="n"/>
      <c r="H43" s="10" t="n"/>
      <c r="I43" s="11">
        <f>IF(OR(G43="",H43=""),"",G43*H43)</f>
        <v/>
      </c>
      <c r="J43" s="11">
        <f>IF(I43="","",IF(I43&lt;=Scales!$B$14,"Low",IF(I43&lt;=Scales!$B$15,"Medium",IF(I43&lt;=Scales!$B$16,"High","Extreme"))))</f>
        <v/>
      </c>
      <c r="K43" s="10" t="n"/>
      <c r="L43" s="10" t="n"/>
      <c r="M43" s="10" t="n"/>
      <c r="N43" s="10" t="n"/>
      <c r="O43" s="11">
        <f>IF(OR(M43="",N43=""),"",M43*N43)</f>
        <v/>
      </c>
      <c r="P43" s="11">
        <f>IF(O43="","",IF(O43&lt;=Scales!$B$14,"Low",IF(O43&lt;=Scales!$B$15,"Medium",IF(O43&lt;=Scales!$B$16,"High","Extreme"))))</f>
        <v/>
      </c>
      <c r="Q43" s="12">
        <f>IF(OR(I43="",O43=""),"",1-O43/I43)</f>
        <v/>
      </c>
      <c r="R43" s="10" t="n"/>
      <c r="S43" s="13" t="n"/>
      <c r="T43" s="10" t="n"/>
      <c r="U43" s="13" t="n"/>
      <c r="V43" s="10" t="n"/>
      <c r="W43" s="14">
        <f>IF(OR(U43="",V43=""),"",EDATE(U43,V43))</f>
        <v/>
      </c>
      <c r="X43" s="11">
        <f>IF(W43="","",IF(W43&lt;TODAY(),"Overdue","OK"))</f>
        <v/>
      </c>
    </row>
    <row r="44">
      <c r="A44" s="10" t="n"/>
      <c r="B44" s="10" t="n"/>
      <c r="C44" s="10" t="n"/>
      <c r="D44" s="10" t="n"/>
      <c r="E44" s="10" t="n"/>
      <c r="F44" s="10" t="n"/>
      <c r="G44" s="10" t="n"/>
      <c r="H44" s="10" t="n"/>
      <c r="I44" s="11">
        <f>IF(OR(G44="",H44=""),"",G44*H44)</f>
        <v/>
      </c>
      <c r="J44" s="11">
        <f>IF(I44="","",IF(I44&lt;=Scales!$B$14,"Low",IF(I44&lt;=Scales!$B$15,"Medium",IF(I44&lt;=Scales!$B$16,"High","Extreme"))))</f>
        <v/>
      </c>
      <c r="K44" s="10" t="n"/>
      <c r="L44" s="10" t="n"/>
      <c r="M44" s="10" t="n"/>
      <c r="N44" s="10" t="n"/>
      <c r="O44" s="11">
        <f>IF(OR(M44="",N44=""),"",M44*N44)</f>
        <v/>
      </c>
      <c r="P44" s="11">
        <f>IF(O44="","",IF(O44&lt;=Scales!$B$14,"Low",IF(O44&lt;=Scales!$B$15,"Medium",IF(O44&lt;=Scales!$B$16,"High","Extreme"))))</f>
        <v/>
      </c>
      <c r="Q44" s="12">
        <f>IF(OR(I44="",O44=""),"",1-O44/I44)</f>
        <v/>
      </c>
      <c r="R44" s="10" t="n"/>
      <c r="S44" s="13" t="n"/>
      <c r="T44" s="10" t="n"/>
      <c r="U44" s="13" t="n"/>
      <c r="V44" s="10" t="n"/>
      <c r="W44" s="14">
        <f>IF(OR(U44="",V44=""),"",EDATE(U44,V44))</f>
        <v/>
      </c>
      <c r="X44" s="11">
        <f>IF(W44="","",IF(W44&lt;TODAY(),"Overdue","OK"))</f>
        <v/>
      </c>
    </row>
    <row r="45">
      <c r="A45" s="10" t="n"/>
      <c r="B45" s="10" t="n"/>
      <c r="C45" s="10" t="n"/>
      <c r="D45" s="10" t="n"/>
      <c r="E45" s="10" t="n"/>
      <c r="F45" s="10" t="n"/>
      <c r="G45" s="10" t="n"/>
      <c r="H45" s="10" t="n"/>
      <c r="I45" s="11">
        <f>IF(OR(G45="",H45=""),"",G45*H45)</f>
        <v/>
      </c>
      <c r="J45" s="11">
        <f>IF(I45="","",IF(I45&lt;=Scales!$B$14,"Low",IF(I45&lt;=Scales!$B$15,"Medium",IF(I45&lt;=Scales!$B$16,"High","Extreme"))))</f>
        <v/>
      </c>
      <c r="K45" s="10" t="n"/>
      <c r="L45" s="10" t="n"/>
      <c r="M45" s="10" t="n"/>
      <c r="N45" s="10" t="n"/>
      <c r="O45" s="11">
        <f>IF(OR(M45="",N45=""),"",M45*N45)</f>
        <v/>
      </c>
      <c r="P45" s="11">
        <f>IF(O45="","",IF(O45&lt;=Scales!$B$14,"Low",IF(O45&lt;=Scales!$B$15,"Medium",IF(O45&lt;=Scales!$B$16,"High","Extreme"))))</f>
        <v/>
      </c>
      <c r="Q45" s="12">
        <f>IF(OR(I45="",O45=""),"",1-O45/I45)</f>
        <v/>
      </c>
      <c r="R45" s="10" t="n"/>
      <c r="S45" s="13" t="n"/>
      <c r="T45" s="10" t="n"/>
      <c r="U45" s="13" t="n"/>
      <c r="V45" s="10" t="n"/>
      <c r="W45" s="14">
        <f>IF(OR(U45="",V45=""),"",EDATE(U45,V45))</f>
        <v/>
      </c>
      <c r="X45" s="11">
        <f>IF(W45="","",IF(W45&lt;TODAY(),"Overdue","OK"))</f>
        <v/>
      </c>
    </row>
    <row r="46">
      <c r="A46" s="10" t="n"/>
      <c r="B46" s="10" t="n"/>
      <c r="C46" s="10" t="n"/>
      <c r="D46" s="10" t="n"/>
      <c r="E46" s="10" t="n"/>
      <c r="F46" s="10" t="n"/>
      <c r="G46" s="10" t="n"/>
      <c r="H46" s="10" t="n"/>
      <c r="I46" s="11">
        <f>IF(OR(G46="",H46=""),"",G46*H46)</f>
        <v/>
      </c>
      <c r="J46" s="11">
        <f>IF(I46="","",IF(I46&lt;=Scales!$B$14,"Low",IF(I46&lt;=Scales!$B$15,"Medium",IF(I46&lt;=Scales!$B$16,"High","Extreme"))))</f>
        <v/>
      </c>
      <c r="K46" s="10" t="n"/>
      <c r="L46" s="10" t="n"/>
      <c r="M46" s="10" t="n"/>
      <c r="N46" s="10" t="n"/>
      <c r="O46" s="11">
        <f>IF(OR(M46="",N46=""),"",M46*N46)</f>
        <v/>
      </c>
      <c r="P46" s="11">
        <f>IF(O46="","",IF(O46&lt;=Scales!$B$14,"Low",IF(O46&lt;=Scales!$B$15,"Medium",IF(O46&lt;=Scales!$B$16,"High","Extreme"))))</f>
        <v/>
      </c>
      <c r="Q46" s="12">
        <f>IF(OR(I46="",O46=""),"",1-O46/I46)</f>
        <v/>
      </c>
      <c r="R46" s="10" t="n"/>
      <c r="S46" s="13" t="n"/>
      <c r="T46" s="10" t="n"/>
      <c r="U46" s="13" t="n"/>
      <c r="V46" s="10" t="n"/>
      <c r="W46" s="14">
        <f>IF(OR(U46="",V46=""),"",EDATE(U46,V46))</f>
        <v/>
      </c>
      <c r="X46" s="11">
        <f>IF(W46="","",IF(W46&lt;TODAY(),"Overdue","OK"))</f>
        <v/>
      </c>
    </row>
    <row r="47">
      <c r="A47" s="10" t="n"/>
      <c r="B47" s="10" t="n"/>
      <c r="C47" s="10" t="n"/>
      <c r="D47" s="10" t="n"/>
      <c r="E47" s="10" t="n"/>
      <c r="F47" s="10" t="n"/>
      <c r="G47" s="10" t="n"/>
      <c r="H47" s="10" t="n"/>
      <c r="I47" s="11">
        <f>IF(OR(G47="",H47=""),"",G47*H47)</f>
        <v/>
      </c>
      <c r="J47" s="11">
        <f>IF(I47="","",IF(I47&lt;=Scales!$B$14,"Low",IF(I47&lt;=Scales!$B$15,"Medium",IF(I47&lt;=Scales!$B$16,"High","Extreme"))))</f>
        <v/>
      </c>
      <c r="K47" s="10" t="n"/>
      <c r="L47" s="10" t="n"/>
      <c r="M47" s="10" t="n"/>
      <c r="N47" s="10" t="n"/>
      <c r="O47" s="11">
        <f>IF(OR(M47="",N47=""),"",M47*N47)</f>
        <v/>
      </c>
      <c r="P47" s="11">
        <f>IF(O47="","",IF(O47&lt;=Scales!$B$14,"Low",IF(O47&lt;=Scales!$B$15,"Medium",IF(O47&lt;=Scales!$B$16,"High","Extreme"))))</f>
        <v/>
      </c>
      <c r="Q47" s="12">
        <f>IF(OR(I47="",O47=""),"",1-O47/I47)</f>
        <v/>
      </c>
      <c r="R47" s="10" t="n"/>
      <c r="S47" s="13" t="n"/>
      <c r="T47" s="10" t="n"/>
      <c r="U47" s="13" t="n"/>
      <c r="V47" s="10" t="n"/>
      <c r="W47" s="14">
        <f>IF(OR(U47="",V47=""),"",EDATE(U47,V47))</f>
        <v/>
      </c>
      <c r="X47" s="11">
        <f>IF(W47="","",IF(W47&lt;TODAY(),"Overdue","OK"))</f>
        <v/>
      </c>
    </row>
    <row r="48">
      <c r="A48" s="10" t="n"/>
      <c r="B48" s="10" t="n"/>
      <c r="C48" s="10" t="n"/>
      <c r="D48" s="10" t="n"/>
      <c r="E48" s="10" t="n"/>
      <c r="F48" s="10" t="n"/>
      <c r="G48" s="10" t="n"/>
      <c r="H48" s="10" t="n"/>
      <c r="I48" s="11">
        <f>IF(OR(G48="",H48=""),"",G48*H48)</f>
        <v/>
      </c>
      <c r="J48" s="11">
        <f>IF(I48="","",IF(I48&lt;=Scales!$B$14,"Low",IF(I48&lt;=Scales!$B$15,"Medium",IF(I48&lt;=Scales!$B$16,"High","Extreme"))))</f>
        <v/>
      </c>
      <c r="K48" s="10" t="n"/>
      <c r="L48" s="10" t="n"/>
      <c r="M48" s="10" t="n"/>
      <c r="N48" s="10" t="n"/>
      <c r="O48" s="11">
        <f>IF(OR(M48="",N48=""),"",M48*N48)</f>
        <v/>
      </c>
      <c r="P48" s="11">
        <f>IF(O48="","",IF(O48&lt;=Scales!$B$14,"Low",IF(O48&lt;=Scales!$B$15,"Medium",IF(O48&lt;=Scales!$B$16,"High","Extreme"))))</f>
        <v/>
      </c>
      <c r="Q48" s="12">
        <f>IF(OR(I48="",O48=""),"",1-O48/I48)</f>
        <v/>
      </c>
      <c r="R48" s="10" t="n"/>
      <c r="S48" s="13" t="n"/>
      <c r="T48" s="10" t="n"/>
      <c r="U48" s="13" t="n"/>
      <c r="V48" s="10" t="n"/>
      <c r="W48" s="14">
        <f>IF(OR(U48="",V48=""),"",EDATE(U48,V48))</f>
        <v/>
      </c>
      <c r="X48" s="11">
        <f>IF(W48="","",IF(W48&lt;TODAY(),"Overdue","OK"))</f>
        <v/>
      </c>
    </row>
    <row r="49">
      <c r="A49" s="10" t="n"/>
      <c r="B49" s="10" t="n"/>
      <c r="C49" s="10" t="n"/>
      <c r="D49" s="10" t="n"/>
      <c r="E49" s="10" t="n"/>
      <c r="F49" s="10" t="n"/>
      <c r="G49" s="10" t="n"/>
      <c r="H49" s="10" t="n"/>
      <c r="I49" s="11">
        <f>IF(OR(G49="",H49=""),"",G49*H49)</f>
        <v/>
      </c>
      <c r="J49" s="11">
        <f>IF(I49="","",IF(I49&lt;=Scales!$B$14,"Low",IF(I49&lt;=Scales!$B$15,"Medium",IF(I49&lt;=Scales!$B$16,"High","Extreme"))))</f>
        <v/>
      </c>
      <c r="K49" s="10" t="n"/>
      <c r="L49" s="10" t="n"/>
      <c r="M49" s="10" t="n"/>
      <c r="N49" s="10" t="n"/>
      <c r="O49" s="11">
        <f>IF(OR(M49="",N49=""),"",M49*N49)</f>
        <v/>
      </c>
      <c r="P49" s="11">
        <f>IF(O49="","",IF(O49&lt;=Scales!$B$14,"Low",IF(O49&lt;=Scales!$B$15,"Medium",IF(O49&lt;=Scales!$B$16,"High","Extreme"))))</f>
        <v/>
      </c>
      <c r="Q49" s="12">
        <f>IF(OR(I49="",O49=""),"",1-O49/I49)</f>
        <v/>
      </c>
      <c r="R49" s="10" t="n"/>
      <c r="S49" s="13" t="n"/>
      <c r="T49" s="10" t="n"/>
      <c r="U49" s="13" t="n"/>
      <c r="V49" s="10" t="n"/>
      <c r="W49" s="14">
        <f>IF(OR(U49="",V49=""),"",EDATE(U49,V49))</f>
        <v/>
      </c>
      <c r="X49" s="11">
        <f>IF(W49="","",IF(W49&lt;TODAY(),"Overdue","OK"))</f>
        <v/>
      </c>
    </row>
    <row r="50">
      <c r="A50" s="10" t="n"/>
      <c r="B50" s="10" t="n"/>
      <c r="C50" s="10" t="n"/>
      <c r="D50" s="10" t="n"/>
      <c r="E50" s="10" t="n"/>
      <c r="F50" s="10" t="n"/>
      <c r="G50" s="10" t="n"/>
      <c r="H50" s="10" t="n"/>
      <c r="I50" s="11">
        <f>IF(OR(G50="",H50=""),"",G50*H50)</f>
        <v/>
      </c>
      <c r="J50" s="11">
        <f>IF(I50="","",IF(I50&lt;=Scales!$B$14,"Low",IF(I50&lt;=Scales!$B$15,"Medium",IF(I50&lt;=Scales!$B$16,"High","Extreme"))))</f>
        <v/>
      </c>
      <c r="K50" s="10" t="n"/>
      <c r="L50" s="10" t="n"/>
      <c r="M50" s="10" t="n"/>
      <c r="N50" s="10" t="n"/>
      <c r="O50" s="11">
        <f>IF(OR(M50="",N50=""),"",M50*N50)</f>
        <v/>
      </c>
      <c r="P50" s="11">
        <f>IF(O50="","",IF(O50&lt;=Scales!$B$14,"Low",IF(O50&lt;=Scales!$B$15,"Medium",IF(O50&lt;=Scales!$B$16,"High","Extreme"))))</f>
        <v/>
      </c>
      <c r="Q50" s="12">
        <f>IF(OR(I50="",O50=""),"",1-O50/I50)</f>
        <v/>
      </c>
      <c r="R50" s="10" t="n"/>
      <c r="S50" s="13" t="n"/>
      <c r="T50" s="10" t="n"/>
      <c r="U50" s="13" t="n"/>
      <c r="V50" s="10" t="n"/>
      <c r="W50" s="14">
        <f>IF(OR(U50="",V50=""),"",EDATE(U50,V50))</f>
        <v/>
      </c>
      <c r="X50" s="11">
        <f>IF(W50="","",IF(W50&lt;TODAY(),"Overdue","OK"))</f>
        <v/>
      </c>
    </row>
    <row r="51">
      <c r="A51" s="10" t="n"/>
      <c r="B51" s="10" t="n"/>
      <c r="C51" s="10" t="n"/>
      <c r="D51" s="10" t="n"/>
      <c r="E51" s="10" t="n"/>
      <c r="F51" s="10" t="n"/>
      <c r="G51" s="10" t="n"/>
      <c r="H51" s="10" t="n"/>
      <c r="I51" s="11">
        <f>IF(OR(G51="",H51=""),"",G51*H51)</f>
        <v/>
      </c>
      <c r="J51" s="11">
        <f>IF(I51="","",IF(I51&lt;=Scales!$B$14,"Low",IF(I51&lt;=Scales!$B$15,"Medium",IF(I51&lt;=Scales!$B$16,"High","Extreme"))))</f>
        <v/>
      </c>
      <c r="K51" s="10" t="n"/>
      <c r="L51" s="10" t="n"/>
      <c r="M51" s="10" t="n"/>
      <c r="N51" s="10" t="n"/>
      <c r="O51" s="11">
        <f>IF(OR(M51="",N51=""),"",M51*N51)</f>
        <v/>
      </c>
      <c r="P51" s="11">
        <f>IF(O51="","",IF(O51&lt;=Scales!$B$14,"Low",IF(O51&lt;=Scales!$B$15,"Medium",IF(O51&lt;=Scales!$B$16,"High","Extreme"))))</f>
        <v/>
      </c>
      <c r="Q51" s="12">
        <f>IF(OR(I51="",O51=""),"",1-O51/I51)</f>
        <v/>
      </c>
      <c r="R51" s="10" t="n"/>
      <c r="S51" s="13" t="n"/>
      <c r="T51" s="10" t="n"/>
      <c r="U51" s="13" t="n"/>
      <c r="V51" s="10" t="n"/>
      <c r="W51" s="14">
        <f>IF(OR(U51="",V51=""),"",EDATE(U51,V51))</f>
        <v/>
      </c>
      <c r="X51" s="11">
        <f>IF(W51="","",IF(W51&lt;TODAY(),"Overdue","OK"))</f>
        <v/>
      </c>
    </row>
    <row r="52">
      <c r="A52" s="10" t="n"/>
      <c r="B52" s="10" t="n"/>
      <c r="C52" s="10" t="n"/>
      <c r="D52" s="10" t="n"/>
      <c r="E52" s="10" t="n"/>
      <c r="F52" s="10" t="n"/>
      <c r="G52" s="10" t="n"/>
      <c r="H52" s="10" t="n"/>
      <c r="I52" s="11">
        <f>IF(OR(G52="",H52=""),"",G52*H52)</f>
        <v/>
      </c>
      <c r="J52" s="11">
        <f>IF(I52="","",IF(I52&lt;=Scales!$B$14,"Low",IF(I52&lt;=Scales!$B$15,"Medium",IF(I52&lt;=Scales!$B$16,"High","Extreme"))))</f>
        <v/>
      </c>
      <c r="K52" s="10" t="n"/>
      <c r="L52" s="10" t="n"/>
      <c r="M52" s="10" t="n"/>
      <c r="N52" s="10" t="n"/>
      <c r="O52" s="11">
        <f>IF(OR(M52="",N52=""),"",M52*N52)</f>
        <v/>
      </c>
      <c r="P52" s="11">
        <f>IF(O52="","",IF(O52&lt;=Scales!$B$14,"Low",IF(O52&lt;=Scales!$B$15,"Medium",IF(O52&lt;=Scales!$B$16,"High","Extreme"))))</f>
        <v/>
      </c>
      <c r="Q52" s="12">
        <f>IF(OR(I52="",O52=""),"",1-O52/I52)</f>
        <v/>
      </c>
      <c r="R52" s="10" t="n"/>
      <c r="S52" s="13" t="n"/>
      <c r="T52" s="10" t="n"/>
      <c r="U52" s="13" t="n"/>
      <c r="V52" s="10" t="n"/>
      <c r="W52" s="14">
        <f>IF(OR(U52="",V52=""),"",EDATE(U52,V52))</f>
        <v/>
      </c>
      <c r="X52" s="11">
        <f>IF(W52="","",IF(W52&lt;TODAY(),"Overdue","OK"))</f>
        <v/>
      </c>
    </row>
    <row r="53">
      <c r="A53" s="10" t="n"/>
      <c r="B53" s="10" t="n"/>
      <c r="C53" s="10" t="n"/>
      <c r="D53" s="10" t="n"/>
      <c r="E53" s="10" t="n"/>
      <c r="F53" s="10" t="n"/>
      <c r="G53" s="10" t="n"/>
      <c r="H53" s="10" t="n"/>
      <c r="I53" s="11">
        <f>IF(OR(G53="",H53=""),"",G53*H53)</f>
        <v/>
      </c>
      <c r="J53" s="11">
        <f>IF(I53="","",IF(I53&lt;=Scales!$B$14,"Low",IF(I53&lt;=Scales!$B$15,"Medium",IF(I53&lt;=Scales!$B$16,"High","Extreme"))))</f>
        <v/>
      </c>
      <c r="K53" s="10" t="n"/>
      <c r="L53" s="10" t="n"/>
      <c r="M53" s="10" t="n"/>
      <c r="N53" s="10" t="n"/>
      <c r="O53" s="11">
        <f>IF(OR(M53="",N53=""),"",M53*N53)</f>
        <v/>
      </c>
      <c r="P53" s="11">
        <f>IF(O53="","",IF(O53&lt;=Scales!$B$14,"Low",IF(O53&lt;=Scales!$B$15,"Medium",IF(O53&lt;=Scales!$B$16,"High","Extreme"))))</f>
        <v/>
      </c>
      <c r="Q53" s="12">
        <f>IF(OR(I53="",O53=""),"",1-O53/I53)</f>
        <v/>
      </c>
      <c r="R53" s="10" t="n"/>
      <c r="S53" s="13" t="n"/>
      <c r="T53" s="10" t="n"/>
      <c r="U53" s="13" t="n"/>
      <c r="V53" s="10" t="n"/>
      <c r="W53" s="14">
        <f>IF(OR(U53="",V53=""),"",EDATE(U53,V53))</f>
        <v/>
      </c>
      <c r="X53" s="11">
        <f>IF(W53="","",IF(W53&lt;TODAY(),"Overdue","OK"))</f>
        <v/>
      </c>
    </row>
    <row r="54">
      <c r="A54" s="10" t="n"/>
      <c r="B54" s="10" t="n"/>
      <c r="C54" s="10" t="n"/>
      <c r="D54" s="10" t="n"/>
      <c r="E54" s="10" t="n"/>
      <c r="F54" s="10" t="n"/>
      <c r="G54" s="10" t="n"/>
      <c r="H54" s="10" t="n"/>
      <c r="I54" s="11">
        <f>IF(OR(G54="",H54=""),"",G54*H54)</f>
        <v/>
      </c>
      <c r="J54" s="11">
        <f>IF(I54="","",IF(I54&lt;=Scales!$B$14,"Low",IF(I54&lt;=Scales!$B$15,"Medium",IF(I54&lt;=Scales!$B$16,"High","Extreme"))))</f>
        <v/>
      </c>
      <c r="K54" s="10" t="n"/>
      <c r="L54" s="10" t="n"/>
      <c r="M54" s="10" t="n"/>
      <c r="N54" s="10" t="n"/>
      <c r="O54" s="11">
        <f>IF(OR(M54="",N54=""),"",M54*N54)</f>
        <v/>
      </c>
      <c r="P54" s="11">
        <f>IF(O54="","",IF(O54&lt;=Scales!$B$14,"Low",IF(O54&lt;=Scales!$B$15,"Medium",IF(O54&lt;=Scales!$B$16,"High","Extreme"))))</f>
        <v/>
      </c>
      <c r="Q54" s="12">
        <f>IF(OR(I54="",O54=""),"",1-O54/I54)</f>
        <v/>
      </c>
      <c r="R54" s="10" t="n"/>
      <c r="S54" s="13" t="n"/>
      <c r="T54" s="10" t="n"/>
      <c r="U54" s="13" t="n"/>
      <c r="V54" s="10" t="n"/>
      <c r="W54" s="14">
        <f>IF(OR(U54="",V54=""),"",EDATE(U54,V54))</f>
        <v/>
      </c>
      <c r="X54" s="11">
        <f>IF(W54="","",IF(W54&lt;TODAY(),"Overdue","OK"))</f>
        <v/>
      </c>
    </row>
    <row r="55">
      <c r="A55" s="10" t="n"/>
      <c r="B55" s="10" t="n"/>
      <c r="C55" s="10" t="n"/>
      <c r="D55" s="10" t="n"/>
      <c r="E55" s="10" t="n"/>
      <c r="F55" s="10" t="n"/>
      <c r="G55" s="10" t="n"/>
      <c r="H55" s="10" t="n"/>
      <c r="I55" s="11">
        <f>IF(OR(G55="",H55=""),"",G55*H55)</f>
        <v/>
      </c>
      <c r="J55" s="11">
        <f>IF(I55="","",IF(I55&lt;=Scales!$B$14,"Low",IF(I55&lt;=Scales!$B$15,"Medium",IF(I55&lt;=Scales!$B$16,"High","Extreme"))))</f>
        <v/>
      </c>
      <c r="K55" s="10" t="n"/>
      <c r="L55" s="10" t="n"/>
      <c r="M55" s="10" t="n"/>
      <c r="N55" s="10" t="n"/>
      <c r="O55" s="11">
        <f>IF(OR(M55="",N55=""),"",M55*N55)</f>
        <v/>
      </c>
      <c r="P55" s="11">
        <f>IF(O55="","",IF(O55&lt;=Scales!$B$14,"Low",IF(O55&lt;=Scales!$B$15,"Medium",IF(O55&lt;=Scales!$B$16,"High","Extreme"))))</f>
        <v/>
      </c>
      <c r="Q55" s="12">
        <f>IF(OR(I55="",O55=""),"",1-O55/I55)</f>
        <v/>
      </c>
      <c r="R55" s="10" t="n"/>
      <c r="S55" s="13" t="n"/>
      <c r="T55" s="10" t="n"/>
      <c r="U55" s="13" t="n"/>
      <c r="V55" s="10" t="n"/>
      <c r="W55" s="14">
        <f>IF(OR(U55="",V55=""),"",EDATE(U55,V55))</f>
        <v/>
      </c>
      <c r="X55" s="11">
        <f>IF(W55="","",IF(W55&lt;TODAY(),"Overdue","OK"))</f>
        <v/>
      </c>
    </row>
    <row r="56">
      <c r="A56" s="10" t="n"/>
      <c r="B56" s="10" t="n"/>
      <c r="C56" s="10" t="n"/>
      <c r="D56" s="10" t="n"/>
      <c r="E56" s="10" t="n"/>
      <c r="F56" s="10" t="n"/>
      <c r="G56" s="10" t="n"/>
      <c r="H56" s="10" t="n"/>
      <c r="I56" s="11">
        <f>IF(OR(G56="",H56=""),"",G56*H56)</f>
        <v/>
      </c>
      <c r="J56" s="11">
        <f>IF(I56="","",IF(I56&lt;=Scales!$B$14,"Low",IF(I56&lt;=Scales!$B$15,"Medium",IF(I56&lt;=Scales!$B$16,"High","Extreme"))))</f>
        <v/>
      </c>
      <c r="K56" s="10" t="n"/>
      <c r="L56" s="10" t="n"/>
      <c r="M56" s="10" t="n"/>
      <c r="N56" s="10" t="n"/>
      <c r="O56" s="11">
        <f>IF(OR(M56="",N56=""),"",M56*N56)</f>
        <v/>
      </c>
      <c r="P56" s="11">
        <f>IF(O56="","",IF(O56&lt;=Scales!$B$14,"Low",IF(O56&lt;=Scales!$B$15,"Medium",IF(O56&lt;=Scales!$B$16,"High","Extreme"))))</f>
        <v/>
      </c>
      <c r="Q56" s="12">
        <f>IF(OR(I56="",O56=""),"",1-O56/I56)</f>
        <v/>
      </c>
      <c r="R56" s="10" t="n"/>
      <c r="S56" s="13" t="n"/>
      <c r="T56" s="10" t="n"/>
      <c r="U56" s="13" t="n"/>
      <c r="V56" s="10" t="n"/>
      <c r="W56" s="14">
        <f>IF(OR(U56="",V56=""),"",EDATE(U56,V56))</f>
        <v/>
      </c>
      <c r="X56" s="11">
        <f>IF(W56="","",IF(W56&lt;TODAY(),"Overdue","OK"))</f>
        <v/>
      </c>
    </row>
    <row r="57">
      <c r="A57" s="10" t="n"/>
      <c r="B57" s="10" t="n"/>
      <c r="C57" s="10" t="n"/>
      <c r="D57" s="10" t="n"/>
      <c r="E57" s="10" t="n"/>
      <c r="F57" s="10" t="n"/>
      <c r="G57" s="10" t="n"/>
      <c r="H57" s="10" t="n"/>
      <c r="I57" s="11">
        <f>IF(OR(G57="",H57=""),"",G57*H57)</f>
        <v/>
      </c>
      <c r="J57" s="11">
        <f>IF(I57="","",IF(I57&lt;=Scales!$B$14,"Low",IF(I57&lt;=Scales!$B$15,"Medium",IF(I57&lt;=Scales!$B$16,"High","Extreme"))))</f>
        <v/>
      </c>
      <c r="K57" s="10" t="n"/>
      <c r="L57" s="10" t="n"/>
      <c r="M57" s="10" t="n"/>
      <c r="N57" s="10" t="n"/>
      <c r="O57" s="11">
        <f>IF(OR(M57="",N57=""),"",M57*N57)</f>
        <v/>
      </c>
      <c r="P57" s="11">
        <f>IF(O57="","",IF(O57&lt;=Scales!$B$14,"Low",IF(O57&lt;=Scales!$B$15,"Medium",IF(O57&lt;=Scales!$B$16,"High","Extreme"))))</f>
        <v/>
      </c>
      <c r="Q57" s="12">
        <f>IF(OR(I57="",O57=""),"",1-O57/I57)</f>
        <v/>
      </c>
      <c r="R57" s="10" t="n"/>
      <c r="S57" s="13" t="n"/>
      <c r="T57" s="10" t="n"/>
      <c r="U57" s="13" t="n"/>
      <c r="V57" s="10" t="n"/>
      <c r="W57" s="14">
        <f>IF(OR(U57="",V57=""),"",EDATE(U57,V57))</f>
        <v/>
      </c>
      <c r="X57" s="11">
        <f>IF(W57="","",IF(W57&lt;TODAY(),"Overdue","OK"))</f>
        <v/>
      </c>
    </row>
    <row r="58">
      <c r="A58" s="10" t="n"/>
      <c r="B58" s="10" t="n"/>
      <c r="C58" s="10" t="n"/>
      <c r="D58" s="10" t="n"/>
      <c r="E58" s="10" t="n"/>
      <c r="F58" s="10" t="n"/>
      <c r="G58" s="10" t="n"/>
      <c r="H58" s="10" t="n"/>
      <c r="I58" s="11">
        <f>IF(OR(G58="",H58=""),"",G58*H58)</f>
        <v/>
      </c>
      <c r="J58" s="11">
        <f>IF(I58="","",IF(I58&lt;=Scales!$B$14,"Low",IF(I58&lt;=Scales!$B$15,"Medium",IF(I58&lt;=Scales!$B$16,"High","Extreme"))))</f>
        <v/>
      </c>
      <c r="K58" s="10" t="n"/>
      <c r="L58" s="10" t="n"/>
      <c r="M58" s="10" t="n"/>
      <c r="N58" s="10" t="n"/>
      <c r="O58" s="11">
        <f>IF(OR(M58="",N58=""),"",M58*N58)</f>
        <v/>
      </c>
      <c r="P58" s="11">
        <f>IF(O58="","",IF(O58&lt;=Scales!$B$14,"Low",IF(O58&lt;=Scales!$B$15,"Medium",IF(O58&lt;=Scales!$B$16,"High","Extreme"))))</f>
        <v/>
      </c>
      <c r="Q58" s="12">
        <f>IF(OR(I58="",O58=""),"",1-O58/I58)</f>
        <v/>
      </c>
      <c r="R58" s="10" t="n"/>
      <c r="S58" s="13" t="n"/>
      <c r="T58" s="10" t="n"/>
      <c r="U58" s="13" t="n"/>
      <c r="V58" s="10" t="n"/>
      <c r="W58" s="14">
        <f>IF(OR(U58="",V58=""),"",EDATE(U58,V58))</f>
        <v/>
      </c>
      <c r="X58" s="11">
        <f>IF(W58="","",IF(W58&lt;TODAY(),"Overdue","OK"))</f>
        <v/>
      </c>
    </row>
    <row r="59">
      <c r="A59" s="10" t="n"/>
      <c r="B59" s="10" t="n"/>
      <c r="C59" s="10" t="n"/>
      <c r="D59" s="10" t="n"/>
      <c r="E59" s="10" t="n"/>
      <c r="F59" s="10" t="n"/>
      <c r="G59" s="10" t="n"/>
      <c r="H59" s="10" t="n"/>
      <c r="I59" s="11">
        <f>IF(OR(G59="",H59=""),"",G59*H59)</f>
        <v/>
      </c>
      <c r="J59" s="11">
        <f>IF(I59="","",IF(I59&lt;=Scales!$B$14,"Low",IF(I59&lt;=Scales!$B$15,"Medium",IF(I59&lt;=Scales!$B$16,"High","Extreme"))))</f>
        <v/>
      </c>
      <c r="K59" s="10" t="n"/>
      <c r="L59" s="10" t="n"/>
      <c r="M59" s="10" t="n"/>
      <c r="N59" s="10" t="n"/>
      <c r="O59" s="11">
        <f>IF(OR(M59="",N59=""),"",M59*N59)</f>
        <v/>
      </c>
      <c r="P59" s="11">
        <f>IF(O59="","",IF(O59&lt;=Scales!$B$14,"Low",IF(O59&lt;=Scales!$B$15,"Medium",IF(O59&lt;=Scales!$B$16,"High","Extreme"))))</f>
        <v/>
      </c>
      <c r="Q59" s="12">
        <f>IF(OR(I59="",O59=""),"",1-O59/I59)</f>
        <v/>
      </c>
      <c r="R59" s="10" t="n"/>
      <c r="S59" s="13" t="n"/>
      <c r="T59" s="10" t="n"/>
      <c r="U59" s="13" t="n"/>
      <c r="V59" s="10" t="n"/>
      <c r="W59" s="14">
        <f>IF(OR(U59="",V59=""),"",EDATE(U59,V59))</f>
        <v/>
      </c>
      <c r="X59" s="11">
        <f>IF(W59="","",IF(W59&lt;TODAY(),"Overdue","OK"))</f>
        <v/>
      </c>
    </row>
    <row r="60">
      <c r="A60" s="10" t="n"/>
      <c r="B60" s="10" t="n"/>
      <c r="C60" s="10" t="n"/>
      <c r="D60" s="10" t="n"/>
      <c r="E60" s="10" t="n"/>
      <c r="F60" s="10" t="n"/>
      <c r="G60" s="10" t="n"/>
      <c r="H60" s="10" t="n"/>
      <c r="I60" s="11">
        <f>IF(OR(G60="",H60=""),"",G60*H60)</f>
        <v/>
      </c>
      <c r="J60" s="11">
        <f>IF(I60="","",IF(I60&lt;=Scales!$B$14,"Low",IF(I60&lt;=Scales!$B$15,"Medium",IF(I60&lt;=Scales!$B$16,"High","Extreme"))))</f>
        <v/>
      </c>
      <c r="K60" s="10" t="n"/>
      <c r="L60" s="10" t="n"/>
      <c r="M60" s="10" t="n"/>
      <c r="N60" s="10" t="n"/>
      <c r="O60" s="11">
        <f>IF(OR(M60="",N60=""),"",M60*N60)</f>
        <v/>
      </c>
      <c r="P60" s="11">
        <f>IF(O60="","",IF(O60&lt;=Scales!$B$14,"Low",IF(O60&lt;=Scales!$B$15,"Medium",IF(O60&lt;=Scales!$B$16,"High","Extreme"))))</f>
        <v/>
      </c>
      <c r="Q60" s="12">
        <f>IF(OR(I60="",O60=""),"",1-O60/I60)</f>
        <v/>
      </c>
      <c r="R60" s="10" t="n"/>
      <c r="S60" s="13" t="n"/>
      <c r="T60" s="10" t="n"/>
      <c r="U60" s="13" t="n"/>
      <c r="V60" s="10" t="n"/>
      <c r="W60" s="14">
        <f>IF(OR(U60="",V60=""),"",EDATE(U60,V60))</f>
        <v/>
      </c>
      <c r="X60" s="11">
        <f>IF(W60="","",IF(W60&lt;TODAY(),"Overdue","OK"))</f>
        <v/>
      </c>
    </row>
    <row r="61">
      <c r="A61" s="10" t="n"/>
      <c r="B61" s="10" t="n"/>
      <c r="C61" s="10" t="n"/>
      <c r="D61" s="10" t="n"/>
      <c r="E61" s="10" t="n"/>
      <c r="F61" s="10" t="n"/>
      <c r="G61" s="10" t="n"/>
      <c r="H61" s="10" t="n"/>
      <c r="I61" s="11">
        <f>IF(OR(G61="",H61=""),"",G61*H61)</f>
        <v/>
      </c>
      <c r="J61" s="11">
        <f>IF(I61="","",IF(I61&lt;=Scales!$B$14,"Low",IF(I61&lt;=Scales!$B$15,"Medium",IF(I61&lt;=Scales!$B$16,"High","Extreme"))))</f>
        <v/>
      </c>
      <c r="K61" s="10" t="n"/>
      <c r="L61" s="10" t="n"/>
      <c r="M61" s="10" t="n"/>
      <c r="N61" s="10" t="n"/>
      <c r="O61" s="11">
        <f>IF(OR(M61="",N61=""),"",M61*N61)</f>
        <v/>
      </c>
      <c r="P61" s="11">
        <f>IF(O61="","",IF(O61&lt;=Scales!$B$14,"Low",IF(O61&lt;=Scales!$B$15,"Medium",IF(O61&lt;=Scales!$B$16,"High","Extreme"))))</f>
        <v/>
      </c>
      <c r="Q61" s="12">
        <f>IF(OR(I61="",O61=""),"",1-O61/I61)</f>
        <v/>
      </c>
      <c r="R61" s="10" t="n"/>
      <c r="S61" s="13" t="n"/>
      <c r="T61" s="10" t="n"/>
      <c r="U61" s="13" t="n"/>
      <c r="V61" s="10" t="n"/>
      <c r="W61" s="14">
        <f>IF(OR(U61="",V61=""),"",EDATE(U61,V61))</f>
        <v/>
      </c>
      <c r="X61" s="11">
        <f>IF(W61="","",IF(W61&lt;TODAY(),"Overdue","OK"))</f>
        <v/>
      </c>
    </row>
    <row r="62">
      <c r="A62" s="10" t="n"/>
      <c r="B62" s="10" t="n"/>
      <c r="C62" s="10" t="n"/>
      <c r="D62" s="10" t="n"/>
      <c r="E62" s="10" t="n"/>
      <c r="F62" s="10" t="n"/>
      <c r="G62" s="10" t="n"/>
      <c r="H62" s="10" t="n"/>
      <c r="I62" s="11">
        <f>IF(OR(G62="",H62=""),"",G62*H62)</f>
        <v/>
      </c>
      <c r="J62" s="11">
        <f>IF(I62="","",IF(I62&lt;=Scales!$B$14,"Low",IF(I62&lt;=Scales!$B$15,"Medium",IF(I62&lt;=Scales!$B$16,"High","Extreme"))))</f>
        <v/>
      </c>
      <c r="K62" s="10" t="n"/>
      <c r="L62" s="10" t="n"/>
      <c r="M62" s="10" t="n"/>
      <c r="N62" s="10" t="n"/>
      <c r="O62" s="11">
        <f>IF(OR(M62="",N62=""),"",M62*N62)</f>
        <v/>
      </c>
      <c r="P62" s="11">
        <f>IF(O62="","",IF(O62&lt;=Scales!$B$14,"Low",IF(O62&lt;=Scales!$B$15,"Medium",IF(O62&lt;=Scales!$B$16,"High","Extreme"))))</f>
        <v/>
      </c>
      <c r="Q62" s="12">
        <f>IF(OR(I62="",O62=""),"",1-O62/I62)</f>
        <v/>
      </c>
      <c r="R62" s="10" t="n"/>
      <c r="S62" s="13" t="n"/>
      <c r="T62" s="10" t="n"/>
      <c r="U62" s="13" t="n"/>
      <c r="V62" s="10" t="n"/>
      <c r="W62" s="14">
        <f>IF(OR(U62="",V62=""),"",EDATE(U62,V62))</f>
        <v/>
      </c>
      <c r="X62" s="11">
        <f>IF(W62="","",IF(W62&lt;TODAY(),"Overdue","OK"))</f>
        <v/>
      </c>
    </row>
    <row r="63">
      <c r="A63" s="10" t="n"/>
      <c r="B63" s="10" t="n"/>
      <c r="C63" s="10" t="n"/>
      <c r="D63" s="10" t="n"/>
      <c r="E63" s="10" t="n"/>
      <c r="F63" s="10" t="n"/>
      <c r="G63" s="10" t="n"/>
      <c r="H63" s="10" t="n"/>
      <c r="I63" s="11">
        <f>IF(OR(G63="",H63=""),"",G63*H63)</f>
        <v/>
      </c>
      <c r="J63" s="11">
        <f>IF(I63="","",IF(I63&lt;=Scales!$B$14,"Low",IF(I63&lt;=Scales!$B$15,"Medium",IF(I63&lt;=Scales!$B$16,"High","Extreme"))))</f>
        <v/>
      </c>
      <c r="K63" s="10" t="n"/>
      <c r="L63" s="10" t="n"/>
      <c r="M63" s="10" t="n"/>
      <c r="N63" s="10" t="n"/>
      <c r="O63" s="11">
        <f>IF(OR(M63="",N63=""),"",M63*N63)</f>
        <v/>
      </c>
      <c r="P63" s="11">
        <f>IF(O63="","",IF(O63&lt;=Scales!$B$14,"Low",IF(O63&lt;=Scales!$B$15,"Medium",IF(O63&lt;=Scales!$B$16,"High","Extreme"))))</f>
        <v/>
      </c>
      <c r="Q63" s="12">
        <f>IF(OR(I63="",O63=""),"",1-O63/I63)</f>
        <v/>
      </c>
      <c r="R63" s="10" t="n"/>
      <c r="S63" s="13" t="n"/>
      <c r="T63" s="10" t="n"/>
      <c r="U63" s="13" t="n"/>
      <c r="V63" s="10" t="n"/>
      <c r="W63" s="14">
        <f>IF(OR(U63="",V63=""),"",EDATE(U63,V63))</f>
        <v/>
      </c>
      <c r="X63" s="11">
        <f>IF(W63="","",IF(W63&lt;TODAY(),"Overdue","OK"))</f>
        <v/>
      </c>
    </row>
    <row r="64">
      <c r="A64" s="10" t="n"/>
      <c r="B64" s="10" t="n"/>
      <c r="C64" s="10" t="n"/>
      <c r="D64" s="10" t="n"/>
      <c r="E64" s="10" t="n"/>
      <c r="F64" s="10" t="n"/>
      <c r="G64" s="10" t="n"/>
      <c r="H64" s="10" t="n"/>
      <c r="I64" s="11">
        <f>IF(OR(G64="",H64=""),"",G64*H64)</f>
        <v/>
      </c>
      <c r="J64" s="11">
        <f>IF(I64="","",IF(I64&lt;=Scales!$B$14,"Low",IF(I64&lt;=Scales!$B$15,"Medium",IF(I64&lt;=Scales!$B$16,"High","Extreme"))))</f>
        <v/>
      </c>
      <c r="K64" s="10" t="n"/>
      <c r="L64" s="10" t="n"/>
      <c r="M64" s="10" t="n"/>
      <c r="N64" s="10" t="n"/>
      <c r="O64" s="11">
        <f>IF(OR(M64="",N64=""),"",M64*N64)</f>
        <v/>
      </c>
      <c r="P64" s="11">
        <f>IF(O64="","",IF(O64&lt;=Scales!$B$14,"Low",IF(O64&lt;=Scales!$B$15,"Medium",IF(O64&lt;=Scales!$B$16,"High","Extreme"))))</f>
        <v/>
      </c>
      <c r="Q64" s="12">
        <f>IF(OR(I64="",O64=""),"",1-O64/I64)</f>
        <v/>
      </c>
      <c r="R64" s="10" t="n"/>
      <c r="S64" s="13" t="n"/>
      <c r="T64" s="10" t="n"/>
      <c r="U64" s="13" t="n"/>
      <c r="V64" s="10" t="n"/>
      <c r="W64" s="14">
        <f>IF(OR(U64="",V64=""),"",EDATE(U64,V64))</f>
        <v/>
      </c>
      <c r="X64" s="11">
        <f>IF(W64="","",IF(W64&lt;TODAY(),"Overdue","OK"))</f>
        <v/>
      </c>
    </row>
  </sheetData>
  <conditionalFormatting sqref="J5:J64">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conditionalFormatting sqref="P5:P64">
    <cfRule type="cellIs" priority="5" operator="equal" dxfId="0">
      <formula>"Low"</formula>
    </cfRule>
    <cfRule type="cellIs" priority="6" operator="equal" dxfId="1">
      <formula>"Medium"</formula>
    </cfRule>
    <cfRule type="cellIs" priority="7" operator="equal" dxfId="2">
      <formula>"High"</formula>
    </cfRule>
    <cfRule type="cellIs" priority="8" operator="equal" dxfId="3">
      <formula>"Extreme"</formula>
    </cfRule>
  </conditionalFormatting>
  <conditionalFormatting sqref="X5:X64">
    <cfRule type="cellIs" priority="9" operator="equal" dxfId="3">
      <formula>"Overdue"</formula>
    </cfRule>
  </conditionalFormatting>
  <dataValidations count="4">
    <dataValidation sqref="G5:H64" showDropDown="0" showInputMessage="0" showErrorMessage="1" allowBlank="1" errorTitle="Invalid entry" error="Pick a value from the list." type="list">
      <formula1>"1,2,3,4,5"</formula1>
    </dataValidation>
    <dataValidation sqref="M5:N64" showDropDown="0" showInputMessage="0" showErrorMessage="1" allowBlank="1" errorTitle="Invalid entry" error="Pick a value from the list." type="list">
      <formula1>"1,2,3,4,5"</formula1>
    </dataValidation>
    <dataValidation sqref="L5:L64" showDropDown="0" showInputMessage="0" showErrorMessage="1" allowBlank="1" errorTitle="Invalid entry" error="Pick a value from the list." type="list">
      <formula1>"Elimination,Substitution,Engineering,Administrative,PPE"</formula1>
    </dataValidation>
    <dataValidation sqref="T5:T64" showDropDown="0" showInputMessage="0" showErrorMessage="1" allowBlank="1" errorTitle="Invalid entry" error="Pick a value from the list." type="list">
      <formula1>"Open,In progress,Done,Verified"</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6" customWidth="1" min="2" max="2"/>
    <col width="16" customWidth="1" min="3" max="3"/>
  </cols>
  <sheetData>
    <row r="1">
      <c r="A1" s="1" t="inlineStr">
        <is>
          <t>SUMMARY</t>
        </is>
      </c>
    </row>
    <row r="2">
      <c r="A2" s="4" t="inlineStr">
        <is>
          <t>Calculated from the Register.</t>
        </is>
      </c>
    </row>
    <row r="3" ht="32" customHeight="1">
      <c r="A3" s="5" t="inlineStr">
        <is>
          <t>Risk band</t>
        </is>
      </c>
      <c r="B3" s="5" t="inlineStr">
        <is>
          <t>Before controls</t>
        </is>
      </c>
      <c r="C3" s="5" t="inlineStr">
        <is>
          <t>After controls</t>
        </is>
      </c>
    </row>
    <row r="4">
      <c r="A4" s="15" t="inlineStr">
        <is>
          <t>Low</t>
        </is>
      </c>
      <c r="B4" s="16">
        <f>COUNTIF(Register!J5:J64,A4)</f>
        <v/>
      </c>
      <c r="C4" s="16">
        <f>COUNTIF(Register!P5:P64,A4)</f>
        <v/>
      </c>
    </row>
    <row r="5">
      <c r="A5" s="15" t="inlineStr">
        <is>
          <t>Medium</t>
        </is>
      </c>
      <c r="B5" s="16">
        <f>COUNTIF(Register!J5:J64,A5)</f>
        <v/>
      </c>
      <c r="C5" s="16">
        <f>COUNTIF(Register!P5:P64,A5)</f>
        <v/>
      </c>
    </row>
    <row r="6">
      <c r="A6" s="15" t="inlineStr">
        <is>
          <t>High</t>
        </is>
      </c>
      <c r="B6" s="16">
        <f>COUNTIF(Register!J5:J64,A6)</f>
        <v/>
      </c>
      <c r="C6" s="16">
        <f>COUNTIF(Register!P5:P64,A6)</f>
        <v/>
      </c>
    </row>
    <row r="7">
      <c r="A7" s="15" t="inlineStr">
        <is>
          <t>Extreme</t>
        </is>
      </c>
      <c r="B7" s="16">
        <f>COUNTIF(Register!J5:J64,A7)</f>
        <v/>
      </c>
      <c r="C7" s="16">
        <f>COUNTIF(Register!P5:P64,A7)</f>
        <v/>
      </c>
    </row>
    <row r="10" ht="32" customHeight="1">
      <c r="A10" s="5" t="inlineStr">
        <is>
          <t>Measure</t>
        </is>
      </c>
      <c r="B10" s="5" t="inlineStr">
        <is>
          <t>Value</t>
        </is>
      </c>
    </row>
    <row r="11">
      <c r="A11" s="6" t="inlineStr">
        <is>
          <t>Risks assessed</t>
        </is>
      </c>
      <c r="B11" s="16">
        <f>COUNTA(Register!A5:A64)</f>
        <v/>
      </c>
    </row>
    <row r="12">
      <c r="A12" s="6" t="inlineStr">
        <is>
          <t>Average risk reduction</t>
        </is>
      </c>
      <c r="B12" s="12">
        <f>IFERROR(AVERAGE(Register!Q5:Q64),"")</f>
        <v/>
      </c>
    </row>
    <row r="13">
      <c r="A13" s="6" t="inlineStr">
        <is>
          <t>Controls at elimination, substitution, or engineering</t>
        </is>
      </c>
      <c r="B13" s="12">
        <f>IFERROR((COUNTIF(Register!L5:L64,"Elimination")+COUNTIF(Register!L5:L64,"Substitution")+COUNTIF(Register!L5:L64,"Engineering"))/COUNTA(Register!L5:L64),"")</f>
        <v/>
      </c>
    </row>
    <row r="14">
      <c r="A14" s="6" t="inlineStr">
        <is>
          <t>Controls that are administrative or PPE</t>
        </is>
      </c>
      <c r="B14" s="12">
        <f>IFERROR((COUNTIF(Register!L5:L64,"Administrative")+COUNTIF(Register!L5:L64,"PPE"))/COUNTA(Register!L5:L64),"")</f>
        <v/>
      </c>
    </row>
    <row r="15">
      <c r="A15" s="6" t="inlineStr">
        <is>
          <t>Actions overdue (due date past, not done or verified)</t>
        </is>
      </c>
      <c r="B15" s="16">
        <f>SUMPRODUCT((Register!S5:S64&lt;&gt;"")*(Register!S5:S64&lt;TODAY())*(Register!T5:T64&lt;&gt;"Done")*(Register!T5:T64&lt;&gt;"Verified"))</f>
        <v/>
      </c>
    </row>
    <row r="16">
      <c r="A16" s="6" t="inlineStr">
        <is>
          <t>Reviews overdue</t>
        </is>
      </c>
      <c r="B16" s="16">
        <f>COUNTIF(Register!X5:X64,"Overdue")</f>
        <v/>
      </c>
    </row>
    <row r="17">
      <c r="A17" s="6" t="inlineStr">
        <is>
          <t>Residual risks still High or Extreme</t>
        </is>
      </c>
      <c r="B17" s="16">
        <f>C6+C7</f>
        <v/>
      </c>
    </row>
  </sheetData>
  <conditionalFormatting sqref="A4:A7">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2026-10-05T20:35:24Z</dcterms:created>
  <dcterms:modified xsi:type="dcterms:W3CDTF">2026-10-05T20:35:24Z</dcterms:modified>
</cp:coreProperties>
</file>